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ovakovic\Desktop\FINANCIJSKA IZVJEŠĆA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F296" i="9"/>
  <c r="E296" i="9"/>
  <c r="B296" i="9"/>
  <c r="H295" i="9"/>
  <c r="G295" i="9"/>
  <c r="E295" i="9" s="1"/>
  <c r="B295" i="9" s="1"/>
  <c r="F295" i="9"/>
  <c r="H294" i="9"/>
  <c r="G294" i="9"/>
  <c r="E294" i="9" s="1"/>
  <c r="F294" i="9"/>
  <c r="H293" i="9"/>
  <c r="G293" i="9"/>
  <c r="F293" i="9"/>
  <c r="H292" i="9"/>
  <c r="G292" i="9"/>
  <c r="F292" i="9"/>
  <c r="H291" i="9"/>
  <c r="E291" i="9" s="1"/>
  <c r="B291" i="9" s="1"/>
  <c r="G291" i="9"/>
  <c r="F291" i="9"/>
  <c r="F290" i="9"/>
  <c r="F289" i="9"/>
  <c r="H288" i="9"/>
  <c r="E288" i="9" s="1"/>
  <c r="G288" i="9"/>
  <c r="F288" i="9"/>
  <c r="B288" i="9"/>
  <c r="H287" i="9"/>
  <c r="G287" i="9"/>
  <c r="F287" i="9"/>
  <c r="H286" i="9"/>
  <c r="G286" i="9"/>
  <c r="F286" i="9"/>
  <c r="H285" i="9"/>
  <c r="G285" i="9"/>
  <c r="F285" i="9"/>
  <c r="F284" i="9"/>
  <c r="H283" i="9"/>
  <c r="E283" i="9" s="1"/>
  <c r="B283" i="9" s="1"/>
  <c r="G283" i="9"/>
  <c r="F283" i="9"/>
  <c r="H282" i="9"/>
  <c r="G282" i="9"/>
  <c r="F282" i="9"/>
  <c r="E282" i="9"/>
  <c r="B282" i="9" s="1"/>
  <c r="H281" i="9"/>
  <c r="G281" i="9"/>
  <c r="F281" i="9"/>
  <c r="F280" i="9"/>
  <c r="F279" i="9"/>
  <c r="F278" i="9"/>
  <c r="F277" i="9"/>
  <c r="F276" i="9"/>
  <c r="L275" i="9"/>
  <c r="F275" i="9" s="1"/>
  <c r="H275" i="9"/>
  <c r="F274" i="9"/>
  <c r="I273" i="9"/>
  <c r="H273" i="9"/>
  <c r="F273" i="9"/>
  <c r="E272" i="9"/>
  <c r="M271" i="9"/>
  <c r="L271" i="9"/>
  <c r="F271" i="9" s="1"/>
  <c r="E271" i="9"/>
  <c r="M270" i="9"/>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E264" i="9"/>
  <c r="B264" i="9" s="1"/>
  <c r="M263" i="9"/>
  <c r="L263" i="9"/>
  <c r="F263" i="9" s="1"/>
  <c r="E263" i="9"/>
  <c r="M262" i="9"/>
  <c r="L262" i="9"/>
  <c r="E262" i="9"/>
  <c r="M261" i="9"/>
  <c r="L261" i="9"/>
  <c r="F261" i="9" s="1"/>
  <c r="E261" i="9"/>
  <c r="M260" i="9"/>
  <c r="L260" i="9"/>
  <c r="F260" i="9"/>
  <c r="B260" i="9" s="1"/>
  <c r="E260" i="9"/>
  <c r="M259" i="9"/>
  <c r="L259" i="9"/>
  <c r="F259" i="9" s="1"/>
  <c r="E259" i="9"/>
  <c r="M258" i="9"/>
  <c r="F258" i="9" s="1"/>
  <c r="B258" i="9" s="1"/>
  <c r="L258" i="9"/>
  <c r="E258" i="9"/>
  <c r="M257" i="9"/>
  <c r="L257" i="9"/>
  <c r="F257" i="9" s="1"/>
  <c r="E257" i="9"/>
  <c r="B257" i="9" s="1"/>
  <c r="M256" i="9"/>
  <c r="L256" i="9"/>
  <c r="F256" i="9"/>
  <c r="E256" i="9"/>
  <c r="B256" i="9" s="1"/>
  <c r="M255" i="9"/>
  <c r="L255" i="9"/>
  <c r="F255" i="9" s="1"/>
  <c r="E255" i="9"/>
  <c r="M254" i="9"/>
  <c r="L254" i="9"/>
  <c r="E254" i="9"/>
  <c r="M253" i="9"/>
  <c r="L253" i="9"/>
  <c r="F253" i="9" s="1"/>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E248" i="9"/>
  <c r="M247" i="9"/>
  <c r="L247" i="9"/>
  <c r="F247" i="9" s="1"/>
  <c r="E247" i="9"/>
  <c r="B247" i="9" s="1"/>
  <c r="M246" i="9"/>
  <c r="L246" i="9"/>
  <c r="F246" i="9" s="1"/>
  <c r="B246" i="9" s="1"/>
  <c r="E246" i="9"/>
  <c r="M245" i="9"/>
  <c r="L245" i="9"/>
  <c r="F245" i="9" s="1"/>
  <c r="E245" i="9"/>
  <c r="M244" i="9"/>
  <c r="L244" i="9"/>
  <c r="F244" i="9"/>
  <c r="B244" i="9" s="1"/>
  <c r="E244" i="9"/>
  <c r="M243" i="9"/>
  <c r="L243" i="9"/>
  <c r="F243" i="9" s="1"/>
  <c r="B243" i="9" s="1"/>
  <c r="E243" i="9"/>
  <c r="M242" i="9"/>
  <c r="F242" i="9" s="1"/>
  <c r="L242" i="9"/>
  <c r="E242" i="9"/>
  <c r="B242" i="9"/>
  <c r="M241" i="9"/>
  <c r="L241" i="9"/>
  <c r="F241" i="9"/>
  <c r="E241" i="9"/>
  <c r="B241" i="9" s="1"/>
  <c r="M240" i="9"/>
  <c r="L240" i="9"/>
  <c r="F240" i="9"/>
  <c r="E240" i="9"/>
  <c r="B240" i="9" s="1"/>
  <c r="M239" i="9"/>
  <c r="L239" i="9"/>
  <c r="F239" i="9" s="1"/>
  <c r="E239" i="9"/>
  <c r="M238" i="9"/>
  <c r="L238" i="9"/>
  <c r="E238" i="9"/>
  <c r="M237" i="9"/>
  <c r="L237" i="9"/>
  <c r="F237" i="9" s="1"/>
  <c r="E237" i="9"/>
  <c r="B237" i="9" s="1"/>
  <c r="M236" i="9"/>
  <c r="L236" i="9"/>
  <c r="F236" i="9"/>
  <c r="B236" i="9" s="1"/>
  <c r="E236" i="9"/>
  <c r="M235" i="9"/>
  <c r="L235" i="9"/>
  <c r="F235" i="9" s="1"/>
  <c r="B235" i="9" s="1"/>
  <c r="E235" i="9"/>
  <c r="M234" i="9"/>
  <c r="F234" i="9" s="1"/>
  <c r="B234" i="9" s="1"/>
  <c r="L234" i="9"/>
  <c r="E234" i="9"/>
  <c r="M233" i="9"/>
  <c r="L233" i="9"/>
  <c r="F233" i="9" s="1"/>
  <c r="E233" i="9"/>
  <c r="B233" i="9" s="1"/>
  <c r="M232" i="9"/>
  <c r="L232" i="9"/>
  <c r="F232" i="9"/>
  <c r="E232" i="9"/>
  <c r="M231" i="9"/>
  <c r="L231" i="9"/>
  <c r="F231" i="9" s="1"/>
  <c r="E231" i="9"/>
  <c r="M230" i="9"/>
  <c r="L230" i="9"/>
  <c r="E230" i="9"/>
  <c r="M229" i="9"/>
  <c r="L229" i="9"/>
  <c r="F229" i="9" s="1"/>
  <c r="E229" i="9"/>
  <c r="B229" i="9" s="1"/>
  <c r="M228" i="9"/>
  <c r="L228" i="9"/>
  <c r="F228" i="9"/>
  <c r="B228" i="9" s="1"/>
  <c r="E228" i="9"/>
  <c r="M227" i="9"/>
  <c r="L227" i="9"/>
  <c r="F227" i="9" s="1"/>
  <c r="B227" i="9" s="1"/>
  <c r="E227" i="9"/>
  <c r="M226" i="9"/>
  <c r="F226" i="9" s="1"/>
  <c r="B226" i="9" s="1"/>
  <c r="L226" i="9"/>
  <c r="E226" i="9"/>
  <c r="M225" i="9"/>
  <c r="L225" i="9"/>
  <c r="F225" i="9"/>
  <c r="E225" i="9"/>
  <c r="M224" i="9"/>
  <c r="L224" i="9"/>
  <c r="F224" i="9"/>
  <c r="E224" i="9"/>
  <c r="M223" i="9"/>
  <c r="L223" i="9"/>
  <c r="E223" i="9"/>
  <c r="M222" i="9"/>
  <c r="L222" i="9"/>
  <c r="F222" i="9" s="1"/>
  <c r="B222" i="9" s="1"/>
  <c r="E222" i="9"/>
  <c r="M221" i="9"/>
  <c r="L221" i="9"/>
  <c r="F221" i="9"/>
  <c r="E221" i="9"/>
  <c r="M220" i="9"/>
  <c r="L220" i="9"/>
  <c r="F220" i="9"/>
  <c r="B220" i="9" s="1"/>
  <c r="E220" i="9"/>
  <c r="M219" i="9"/>
  <c r="L219" i="9"/>
  <c r="F219" i="9" s="1"/>
  <c r="E219" i="9"/>
  <c r="M218" i="9"/>
  <c r="F218" i="9" s="1"/>
  <c r="B218" i="9" s="1"/>
  <c r="L218" i="9"/>
  <c r="E218" i="9"/>
  <c r="M217" i="9"/>
  <c r="L217" i="9"/>
  <c r="E217" i="9"/>
  <c r="M216" i="9"/>
  <c r="L216" i="9"/>
  <c r="F216" i="9"/>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B158" i="9" s="1"/>
  <c r="F158" i="9"/>
  <c r="H157" i="9"/>
  <c r="G157" i="9"/>
  <c r="E157" i="9" s="1"/>
  <c r="B157" i="9" s="1"/>
  <c r="F157" i="9"/>
  <c r="H156" i="9"/>
  <c r="G156" i="9"/>
  <c r="F156" i="9"/>
  <c r="E156" i="9"/>
  <c r="B156" i="9" s="1"/>
  <c r="H155" i="9"/>
  <c r="G155" i="9"/>
  <c r="F155" i="9"/>
  <c r="E155" i="9"/>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E145" i="9" s="1"/>
  <c r="F145" i="9"/>
  <c r="B145" i="9"/>
  <c r="H144" i="9"/>
  <c r="E144" i="9" s="1"/>
  <c r="B144" i="9" s="1"/>
  <c r="G144" i="9"/>
  <c r="F144"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B135" i="9" s="1"/>
  <c r="E135" i="9"/>
  <c r="H134" i="9"/>
  <c r="G134" i="9"/>
  <c r="E134" i="9" s="1"/>
  <c r="B134" i="9" s="1"/>
  <c r="F134" i="9"/>
  <c r="H133" i="9"/>
  <c r="G133" i="9"/>
  <c r="E133" i="9" s="1"/>
  <c r="F133" i="9"/>
  <c r="B133" i="9"/>
  <c r="H132" i="9"/>
  <c r="G132" i="9"/>
  <c r="F132" i="9"/>
  <c r="E132" i="9"/>
  <c r="B132" i="9" s="1"/>
  <c r="H131" i="9"/>
  <c r="G131" i="9"/>
  <c r="E131" i="9" s="1"/>
  <c r="F131" i="9"/>
  <c r="H130" i="9"/>
  <c r="G130" i="9"/>
  <c r="E130" i="9" s="1"/>
  <c r="B130" i="9" s="1"/>
  <c r="F130" i="9"/>
  <c r="H129" i="9"/>
  <c r="G129" i="9"/>
  <c r="F129" i="9"/>
  <c r="H128" i="9"/>
  <c r="G128" i="9"/>
  <c r="F128" i="9"/>
  <c r="E128" i="9"/>
  <c r="B128" i="9" s="1"/>
  <c r="H127" i="9"/>
  <c r="G127" i="9"/>
  <c r="F127" i="9"/>
  <c r="B127" i="9" s="1"/>
  <c r="E127" i="9"/>
  <c r="H126" i="9"/>
  <c r="G126" i="9"/>
  <c r="E126" i="9" s="1"/>
  <c r="B126" i="9" s="1"/>
  <c r="F126" i="9"/>
  <c r="H125" i="9"/>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F119" i="9"/>
  <c r="B119" i="9" s="1"/>
  <c r="E119" i="9"/>
  <c r="H118" i="9"/>
  <c r="G118" i="9"/>
  <c r="E118" i="9" s="1"/>
  <c r="B118" i="9" s="1"/>
  <c r="F118" i="9"/>
  <c r="H117" i="9"/>
  <c r="G117" i="9"/>
  <c r="F117" i="9"/>
  <c r="H116" i="9"/>
  <c r="G116" i="9"/>
  <c r="F116" i="9"/>
  <c r="E116" i="9"/>
  <c r="B116" i="9" s="1"/>
  <c r="H115" i="9"/>
  <c r="G115" i="9"/>
  <c r="E115" i="9" s="1"/>
  <c r="F115" i="9"/>
  <c r="H114" i="9"/>
  <c r="G114" i="9"/>
  <c r="E114" i="9" s="1"/>
  <c r="B114" i="9" s="1"/>
  <c r="F114" i="9"/>
  <c r="H113" i="9"/>
  <c r="G113" i="9"/>
  <c r="E113" i="9" s="1"/>
  <c r="F113" i="9"/>
  <c r="B113" i="9"/>
  <c r="H112" i="9"/>
  <c r="G112" i="9"/>
  <c r="F112" i="9"/>
  <c r="E112" i="9"/>
  <c r="B112" i="9" s="1"/>
  <c r="H111" i="9"/>
  <c r="G111" i="9"/>
  <c r="F111" i="9"/>
  <c r="B111" i="9" s="1"/>
  <c r="E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G105" i="9"/>
  <c r="F105" i="9"/>
  <c r="H104" i="9"/>
  <c r="G104" i="9"/>
  <c r="F104" i="9"/>
  <c r="E104" i="9"/>
  <c r="B104" i="9" s="1"/>
  <c r="H103" i="9"/>
  <c r="G103" i="9"/>
  <c r="F103" i="9"/>
  <c r="B103" i="9" s="1"/>
  <c r="E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F97" i="9"/>
  <c r="H96" i="9"/>
  <c r="G96" i="9"/>
  <c r="F96" i="9"/>
  <c r="E96" i="9"/>
  <c r="B96" i="9" s="1"/>
  <c r="H95" i="9"/>
  <c r="G95" i="9"/>
  <c r="F95" i="9"/>
  <c r="B95" i="9" s="1"/>
  <c r="E95" i="9"/>
  <c r="H94" i="9"/>
  <c r="G94" i="9"/>
  <c r="E94" i="9" s="1"/>
  <c r="B94" i="9" s="1"/>
  <c r="F94" i="9"/>
  <c r="H93" i="9"/>
  <c r="G93" i="9"/>
  <c r="E93" i="9" s="1"/>
  <c r="B93" i="9" s="1"/>
  <c r="F93" i="9"/>
  <c r="H92" i="9"/>
  <c r="G92" i="9"/>
  <c r="F92" i="9"/>
  <c r="E92" i="9"/>
  <c r="B92" i="9" s="1"/>
  <c r="H91" i="9"/>
  <c r="E91" i="9" s="1"/>
  <c r="G91" i="9"/>
  <c r="F91" i="9"/>
  <c r="H90" i="9"/>
  <c r="G90" i="9"/>
  <c r="E90" i="9" s="1"/>
  <c r="B90" i="9" s="1"/>
  <c r="F90" i="9"/>
  <c r="H89" i="9"/>
  <c r="G89" i="9"/>
  <c r="E89" i="9" s="1"/>
  <c r="F89" i="9"/>
  <c r="B89" i="9"/>
  <c r="H88" i="9"/>
  <c r="G88" i="9"/>
  <c r="F88" i="9"/>
  <c r="E88" i="9"/>
  <c r="B88" i="9" s="1"/>
  <c r="H87" i="9"/>
  <c r="G87" i="9"/>
  <c r="E87" i="9" s="1"/>
  <c r="F87" i="9"/>
  <c r="H86" i="9"/>
  <c r="G86" i="9"/>
  <c r="E86" i="9" s="1"/>
  <c r="B86" i="9" s="1"/>
  <c r="F86" i="9"/>
  <c r="H85" i="9"/>
  <c r="G85" i="9"/>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G73" i="9"/>
  <c r="F73" i="9"/>
  <c r="B73" i="9"/>
  <c r="H72" i="9"/>
  <c r="E72" i="9" s="1"/>
  <c r="B72" i="9" s="1"/>
  <c r="G72" i="9"/>
  <c r="F72" i="9"/>
  <c r="H71" i="9"/>
  <c r="G71" i="9"/>
  <c r="E71" i="9" s="1"/>
  <c r="F71" i="9"/>
  <c r="H70" i="9"/>
  <c r="G70" i="9"/>
  <c r="F70" i="9"/>
  <c r="H69" i="9"/>
  <c r="G69" i="9"/>
  <c r="F69" i="9"/>
  <c r="H68" i="9"/>
  <c r="E68" i="9" s="1"/>
  <c r="B68" i="9" s="1"/>
  <c r="G68" i="9"/>
  <c r="F68" i="9"/>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E34" i="9" s="1"/>
  <c r="B34" i="9" s="1"/>
  <c r="F34" i="9"/>
  <c r="H33" i="9"/>
  <c r="G33" i="9"/>
  <c r="F33" i="9"/>
  <c r="H32" i="9"/>
  <c r="G32" i="9"/>
  <c r="F32" i="9"/>
  <c r="H31" i="9"/>
  <c r="G31" i="9"/>
  <c r="E31" i="9" s="1"/>
  <c r="B31" i="9" s="1"/>
  <c r="F31" i="9"/>
  <c r="H30" i="9"/>
  <c r="G30" i="9"/>
  <c r="E30" i="9" s="1"/>
  <c r="B30" i="9" s="1"/>
  <c r="F30" i="9"/>
  <c r="H29" i="9"/>
  <c r="E29" i="9" s="1"/>
  <c r="B29" i="9" s="1"/>
  <c r="G29" i="9"/>
  <c r="F29" i="9"/>
  <c r="H28" i="9"/>
  <c r="G28" i="9"/>
  <c r="F28" i="9"/>
  <c r="E28" i="9"/>
  <c r="B28" i="9" s="1"/>
  <c r="H27" i="9"/>
  <c r="G27" i="9"/>
  <c r="F27" i="9"/>
  <c r="H26" i="9"/>
  <c r="G26" i="9"/>
  <c r="F26" i="9"/>
  <c r="H25" i="9"/>
  <c r="G25" i="9"/>
  <c r="F25" i="9"/>
  <c r="E25" i="9"/>
  <c r="B25" i="9"/>
  <c r="H24" i="9"/>
  <c r="G24" i="9"/>
  <c r="F24" i="9"/>
  <c r="H23" i="9"/>
  <c r="G23" i="9"/>
  <c r="E23" i="9" s="1"/>
  <c r="B23" i="9" s="1"/>
  <c r="F23" i="9"/>
  <c r="H22" i="9"/>
  <c r="G22" i="9"/>
  <c r="F22" i="9"/>
  <c r="F21" i="9"/>
  <c r="F4" i="9"/>
  <c r="O3" i="9"/>
  <c r="G275" i="9" s="1"/>
  <c r="E275" i="9" s="1"/>
  <c r="I3" i="9"/>
  <c r="H3" i="9"/>
  <c r="G3" i="9"/>
  <c r="D101" i="8"/>
  <c r="C1576" i="1" s="1"/>
  <c r="G1576" i="1" s="1"/>
  <c r="D95" i="8"/>
  <c r="D90" i="8"/>
  <c r="D85" i="8"/>
  <c r="D80" i="8"/>
  <c r="D75" i="8"/>
  <c r="C1550" i="1" s="1"/>
  <c r="D70" i="8"/>
  <c r="D65" i="8"/>
  <c r="D60" i="8"/>
  <c r="D55" i="8"/>
  <c r="C1530" i="1" s="1"/>
  <c r="D50" i="8"/>
  <c r="D44" i="8"/>
  <c r="D36" i="8"/>
  <c r="D26" i="8"/>
  <c r="D18" i="8"/>
  <c r="D8" i="8"/>
  <c r="C1483" i="1" s="1"/>
  <c r="H1483" i="1" s="1"/>
  <c r="E44" i="7"/>
  <c r="D44" i="7"/>
  <c r="E39" i="7"/>
  <c r="D39" i="7"/>
  <c r="D38" i="7"/>
  <c r="H31" i="3" s="1"/>
  <c r="E30" i="7"/>
  <c r="D1461" i="1" s="1"/>
  <c r="D30" i="7"/>
  <c r="E23" i="7"/>
  <c r="D23" i="7"/>
  <c r="E14" i="7"/>
  <c r="D14" i="7"/>
  <c r="E7" i="7"/>
  <c r="D7" i="7"/>
  <c r="D6" i="7" s="1"/>
  <c r="E6" i="7"/>
  <c r="D1437" i="1" s="1"/>
  <c r="F140" i="6"/>
  <c r="F139" i="6"/>
  <c r="F138" i="6"/>
  <c r="F137" i="6"/>
  <c r="F136" i="6"/>
  <c r="F135" i="6"/>
  <c r="F134" i="6"/>
  <c r="F133" i="6"/>
  <c r="F132" i="6"/>
  <c r="F131" i="6"/>
  <c r="E130" i="6"/>
  <c r="F130" i="6" s="1"/>
  <c r="D130" i="6"/>
  <c r="D129" i="6"/>
  <c r="F128" i="6"/>
  <c r="F127" i="6"/>
  <c r="F126" i="6"/>
  <c r="F125" i="6"/>
  <c r="F124" i="6"/>
  <c r="F123" i="6"/>
  <c r="E122" i="6"/>
  <c r="D122" i="6"/>
  <c r="F121" i="6"/>
  <c r="F120" i="6"/>
  <c r="F119" i="6"/>
  <c r="E118" i="6"/>
  <c r="D118" i="6"/>
  <c r="C1412" i="1" s="1"/>
  <c r="F117" i="6"/>
  <c r="F116" i="6"/>
  <c r="E115" i="6"/>
  <c r="D1409" i="1" s="1"/>
  <c r="D115" i="6"/>
  <c r="F113" i="6"/>
  <c r="F112" i="6"/>
  <c r="F111" i="6"/>
  <c r="F110" i="6"/>
  <c r="F109" i="6"/>
  <c r="F108" i="6"/>
  <c r="E107" i="6"/>
  <c r="D1401" i="1" s="1"/>
  <c r="H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1383" i="1"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F244" i="5"/>
  <c r="F243" i="5"/>
  <c r="E242" i="5"/>
  <c r="D242" i="5"/>
  <c r="F241" i="5"/>
  <c r="F240" i="5"/>
  <c r="E239" i="5"/>
  <c r="E238" i="5" s="1"/>
  <c r="D1215" i="1" s="1"/>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D177" i="5" s="1"/>
  <c r="F179" i="5"/>
  <c r="F178" i="5"/>
  <c r="E177"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E134" i="5" s="1"/>
  <c r="D142" i="5"/>
  <c r="F141" i="5"/>
  <c r="F140" i="5"/>
  <c r="F139" i="5"/>
  <c r="F138" i="5"/>
  <c r="F137" i="5"/>
  <c r="F136" i="5"/>
  <c r="F135" i="5"/>
  <c r="E135" i="5"/>
  <c r="D135" i="5"/>
  <c r="D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D79" i="5"/>
  <c r="E78" i="5"/>
  <c r="D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D594" i="4"/>
  <c r="D593" i="4"/>
  <c r="F592" i="4"/>
  <c r="F591" i="4"/>
  <c r="F590" i="4"/>
  <c r="E590" i="4"/>
  <c r="D590" i="4"/>
  <c r="F589" i="4"/>
  <c r="F588" i="4"/>
  <c r="E587" i="4"/>
  <c r="D581" i="1" s="1"/>
  <c r="D587" i="4"/>
  <c r="F586" i="4"/>
  <c r="E585" i="4"/>
  <c r="D585" i="4"/>
  <c r="F585" i="4" s="1"/>
  <c r="F584" i="4"/>
  <c r="F583" i="4"/>
  <c r="F582" i="4"/>
  <c r="F581" i="4"/>
  <c r="E581" i="4"/>
  <c r="E580" i="4" s="1"/>
  <c r="D574" i="1" s="1"/>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D529" i="4" s="1"/>
  <c r="F529" i="4" s="1"/>
  <c r="F527" i="4"/>
  <c r="F526" i="4"/>
  <c r="F525" i="4"/>
  <c r="E525" i="4"/>
  <c r="D525" i="4"/>
  <c r="F524" i="4"/>
  <c r="F523" i="4"/>
  <c r="F522" i="4"/>
  <c r="E522" i="4"/>
  <c r="D522" i="4"/>
  <c r="D515" i="4" s="1"/>
  <c r="F515"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E472" i="4" s="1"/>
  <c r="D473" i="4"/>
  <c r="F471" i="4"/>
  <c r="F470" i="4"/>
  <c r="E469" i="4"/>
  <c r="E459" i="4" s="1"/>
  <c r="D469" i="4"/>
  <c r="F469" i="4" s="1"/>
  <c r="F468" i="4"/>
  <c r="F467" i="4"/>
  <c r="E466" i="4"/>
  <c r="D466" i="4"/>
  <c r="F466" i="4" s="1"/>
  <c r="F465" i="4"/>
  <c r="F464" i="4"/>
  <c r="F463" i="4"/>
  <c r="E463" i="4"/>
  <c r="D463" i="4"/>
  <c r="F462" i="4"/>
  <c r="F461" i="4"/>
  <c r="E460" i="4"/>
  <c r="D460" i="4"/>
  <c r="D459" i="4" s="1"/>
  <c r="F459" i="4" s="1"/>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D421" i="4"/>
  <c r="E418" i="4"/>
  <c r="D413" i="1" s="1"/>
  <c r="D418" i="4"/>
  <c r="E417" i="4"/>
  <c r="D417" i="4"/>
  <c r="D644" i="4" s="1"/>
  <c r="C638" i="1" s="1"/>
  <c r="E416" i="4"/>
  <c r="D411" i="1" s="1"/>
  <c r="D416" i="4"/>
  <c r="D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D351" i="4"/>
  <c r="F349" i="4"/>
  <c r="E348" i="4"/>
  <c r="D348" i="4"/>
  <c r="F348" i="4" s="1"/>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4" i="4" s="1"/>
  <c r="F303" i="4"/>
  <c r="F302" i="4"/>
  <c r="F301" i="4"/>
  <c r="F300" i="4"/>
  <c r="E300" i="4"/>
  <c r="D300" i="4"/>
  <c r="D299" i="4"/>
  <c r="F299" i="4" s="1"/>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F240" i="4" s="1"/>
  <c r="D240" i="4"/>
  <c r="F239" i="4"/>
  <c r="F238" i="4"/>
  <c r="F237" i="4"/>
  <c r="E236" i="4"/>
  <c r="F236" i="4" s="1"/>
  <c r="D236" i="4"/>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D215" i="4" s="1"/>
  <c r="F215" i="4"/>
  <c r="F214" i="4"/>
  <c r="F213" i="4"/>
  <c r="F212" i="4"/>
  <c r="F211" i="4"/>
  <c r="E210" i="4"/>
  <c r="E196"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E159" i="4"/>
  <c r="D155" i="1" s="1"/>
  <c r="D159" i="4"/>
  <c r="F158" i="4"/>
  <c r="F157" i="4"/>
  <c r="F156" i="4"/>
  <c r="F155" i="4"/>
  <c r="F154" i="4"/>
  <c r="E153" i="4"/>
  <c r="F153" i="4" s="1"/>
  <c r="D153" i="4"/>
  <c r="D152" i="4"/>
  <c r="F150" i="4"/>
  <c r="F149" i="4"/>
  <c r="F148" i="4"/>
  <c r="F147" i="4"/>
  <c r="F146" i="4"/>
  <c r="F145" i="4"/>
  <c r="F144" i="4"/>
  <c r="F143" i="4"/>
  <c r="F142" i="4"/>
  <c r="F141" i="4"/>
  <c r="E140" i="4"/>
  <c r="E139" i="4" s="1"/>
  <c r="D140" i="4"/>
  <c r="D139" i="4" s="1"/>
  <c r="F138" i="4"/>
  <c r="F137" i="4"/>
  <c r="F136" i="4"/>
  <c r="F135" i="4"/>
  <c r="F134" i="4"/>
  <c r="E134" i="4"/>
  <c r="D134" i="4"/>
  <c r="F133" i="4"/>
  <c r="E133" i="4"/>
  <c r="D133" i="4"/>
  <c r="F132" i="4"/>
  <c r="F131" i="4"/>
  <c r="F130" i="4"/>
  <c r="F129" i="4"/>
  <c r="E128" i="4"/>
  <c r="D128" i="4"/>
  <c r="F128" i="4" s="1"/>
  <c r="F127" i="4"/>
  <c r="F126" i="4"/>
  <c r="E125" i="4"/>
  <c r="E124" i="4" s="1"/>
  <c r="D125" i="4"/>
  <c r="D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5" i="1" s="1"/>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7" i="1"/>
  <c r="C1577" i="1"/>
  <c r="G1577" i="1" s="1"/>
  <c r="C1575" i="1"/>
  <c r="H1575" i="1" s="1"/>
  <c r="C1574" i="1"/>
  <c r="G1574" i="1" s="1"/>
  <c r="C1573" i="1"/>
  <c r="H1573" i="1" s="1"/>
  <c r="H1572" i="1"/>
  <c r="G1572" i="1"/>
  <c r="C1572" i="1"/>
  <c r="H1571" i="1"/>
  <c r="G1571" i="1"/>
  <c r="C1571" i="1"/>
  <c r="C1570" i="1"/>
  <c r="H1569" i="1"/>
  <c r="C1569" i="1"/>
  <c r="G1569" i="1" s="1"/>
  <c r="H1568" i="1"/>
  <c r="G1568" i="1"/>
  <c r="C1568" i="1"/>
  <c r="C1567" i="1"/>
  <c r="H1567" i="1" s="1"/>
  <c r="C1566" i="1"/>
  <c r="G1566" i="1" s="1"/>
  <c r="C1565" i="1"/>
  <c r="H1565" i="1" s="1"/>
  <c r="H1564" i="1"/>
  <c r="G1564" i="1"/>
  <c r="C1564" i="1"/>
  <c r="H1563" i="1"/>
  <c r="G1563" i="1"/>
  <c r="C1563" i="1"/>
  <c r="C1562" i="1"/>
  <c r="H1561" i="1"/>
  <c r="C1561" i="1"/>
  <c r="G1561" i="1" s="1"/>
  <c r="H1560" i="1"/>
  <c r="G1560" i="1"/>
  <c r="C1560" i="1"/>
  <c r="C1559" i="1"/>
  <c r="H1559" i="1" s="1"/>
  <c r="C1558" i="1"/>
  <c r="G1558" i="1" s="1"/>
  <c r="H1557" i="1"/>
  <c r="G1557" i="1"/>
  <c r="C1557" i="1"/>
  <c r="H1556" i="1"/>
  <c r="G1556" i="1"/>
  <c r="C1556" i="1"/>
  <c r="G1555" i="1"/>
  <c r="C1555" i="1"/>
  <c r="H1555" i="1" s="1"/>
  <c r="C1554" i="1"/>
  <c r="C1553" i="1"/>
  <c r="G1553" i="1" s="1"/>
  <c r="C1552" i="1"/>
  <c r="H1552" i="1" s="1"/>
  <c r="C1551" i="1"/>
  <c r="H1549" i="1"/>
  <c r="G1549" i="1"/>
  <c r="C1549" i="1"/>
  <c r="H1548" i="1"/>
  <c r="G1548" i="1"/>
  <c r="C1548" i="1"/>
  <c r="G1547" i="1"/>
  <c r="C1547" i="1"/>
  <c r="H1547" i="1" s="1"/>
  <c r="C1546" i="1"/>
  <c r="H1545" i="1"/>
  <c r="C1545" i="1"/>
  <c r="G1545" i="1" s="1"/>
  <c r="H1544" i="1"/>
  <c r="G1544" i="1"/>
  <c r="C1544" i="1"/>
  <c r="C1543" i="1"/>
  <c r="C1542" i="1"/>
  <c r="G1542" i="1" s="1"/>
  <c r="H1541" i="1"/>
  <c r="C1541" i="1"/>
  <c r="G1541" i="1" s="1"/>
  <c r="H1540" i="1"/>
  <c r="G1540" i="1"/>
  <c r="C1540" i="1"/>
  <c r="C1539" i="1"/>
  <c r="H1539" i="1" s="1"/>
  <c r="C1538" i="1"/>
  <c r="H1537" i="1"/>
  <c r="C1537" i="1"/>
  <c r="G1537" i="1" s="1"/>
  <c r="C1536" i="1"/>
  <c r="H1536" i="1" s="1"/>
  <c r="C1535" i="1"/>
  <c r="C1534" i="1"/>
  <c r="G1534" i="1" s="1"/>
  <c r="C1533" i="1"/>
  <c r="G1533" i="1" s="1"/>
  <c r="C1532" i="1"/>
  <c r="G1532" i="1" s="1"/>
  <c r="C1531" i="1"/>
  <c r="H1531" i="1" s="1"/>
  <c r="H1529" i="1"/>
  <c r="C1529" i="1"/>
  <c r="G1529" i="1" s="1"/>
  <c r="H1528" i="1"/>
  <c r="G1528" i="1"/>
  <c r="C1528" i="1"/>
  <c r="C1527" i="1"/>
  <c r="C1526" i="1"/>
  <c r="G1526" i="1" s="1"/>
  <c r="H1525" i="1"/>
  <c r="C1525" i="1"/>
  <c r="G1525" i="1" s="1"/>
  <c r="C1523" i="1"/>
  <c r="H1523" i="1" s="1"/>
  <c r="C1522" i="1"/>
  <c r="H1521" i="1"/>
  <c r="C1521" i="1"/>
  <c r="G1521" i="1" s="1"/>
  <c r="H1520" i="1"/>
  <c r="G1520" i="1"/>
  <c r="C1520" i="1"/>
  <c r="G1519" i="1"/>
  <c r="C1519" i="1"/>
  <c r="H1519" i="1" s="1"/>
  <c r="H1516" i="1"/>
  <c r="G1516" i="1"/>
  <c r="C1516" i="1"/>
  <c r="C1515" i="1"/>
  <c r="H1515" i="1" s="1"/>
  <c r="C1514" i="1"/>
  <c r="H1513" i="1"/>
  <c r="G1513" i="1"/>
  <c r="C1513" i="1"/>
  <c r="H1512" i="1"/>
  <c r="G1512" i="1"/>
  <c r="C1512" i="1"/>
  <c r="G1511" i="1"/>
  <c r="C1511" i="1"/>
  <c r="H1511" i="1" s="1"/>
  <c r="C1510" i="1"/>
  <c r="G1510" i="1" s="1"/>
  <c r="C1509" i="1"/>
  <c r="G1509" i="1" s="1"/>
  <c r="C1508" i="1"/>
  <c r="H1508" i="1" s="1"/>
  <c r="C1507" i="1"/>
  <c r="H1507" i="1" s="1"/>
  <c r="C1506" i="1"/>
  <c r="H1505" i="1"/>
  <c r="G1505" i="1"/>
  <c r="C1505" i="1"/>
  <c r="H1504" i="1"/>
  <c r="G1504" i="1"/>
  <c r="C1504" i="1"/>
  <c r="C1503" i="1"/>
  <c r="H1503" i="1" s="1"/>
  <c r="C1502" i="1"/>
  <c r="G1502" i="1" s="1"/>
  <c r="C1501" i="1"/>
  <c r="G1501" i="1" s="1"/>
  <c r="H1500" i="1"/>
  <c r="G1500" i="1"/>
  <c r="C1500" i="1"/>
  <c r="C1498" i="1"/>
  <c r="C1497" i="1"/>
  <c r="G1497" i="1" s="1"/>
  <c r="H1496" i="1"/>
  <c r="G1496" i="1"/>
  <c r="C1496" i="1"/>
  <c r="G1495" i="1"/>
  <c r="C1495" i="1"/>
  <c r="H1495" i="1" s="1"/>
  <c r="C1494" i="1"/>
  <c r="G1494" i="1" s="1"/>
  <c r="C1493" i="1"/>
  <c r="G1493" i="1" s="1"/>
  <c r="C1492" i="1"/>
  <c r="H1492" i="1" s="1"/>
  <c r="C1491" i="1"/>
  <c r="H1491" i="1" s="1"/>
  <c r="C1490" i="1"/>
  <c r="C1489" i="1"/>
  <c r="H1489" i="1" s="1"/>
  <c r="H1488" i="1"/>
  <c r="G1488" i="1"/>
  <c r="C1488" i="1"/>
  <c r="G1487" i="1"/>
  <c r="C1487" i="1"/>
  <c r="H1487" i="1" s="1"/>
  <c r="C1486" i="1"/>
  <c r="G1486" i="1" s="1"/>
  <c r="C1485" i="1"/>
  <c r="G1485" i="1" s="1"/>
  <c r="C1484" i="1"/>
  <c r="H1484" i="1" s="1"/>
  <c r="C1482" i="1"/>
  <c r="G1480" i="1"/>
  <c r="C1480" i="1"/>
  <c r="H1480" i="1" s="1"/>
  <c r="J1479" i="1"/>
  <c r="H1479" i="1"/>
  <c r="I1479" i="1" s="1"/>
  <c r="G1479" i="1"/>
  <c r="D1479" i="1"/>
  <c r="C1479" i="1"/>
  <c r="D1478" i="1"/>
  <c r="C1478" i="1"/>
  <c r="D1477" i="1"/>
  <c r="C1477" i="1"/>
  <c r="D1476" i="1"/>
  <c r="C1476" i="1"/>
  <c r="H1476" i="1" s="1"/>
  <c r="D1475" i="1"/>
  <c r="C1475" i="1"/>
  <c r="D1474" i="1"/>
  <c r="C1474" i="1"/>
  <c r="J1473" i="1"/>
  <c r="D1473" i="1"/>
  <c r="C1473" i="1"/>
  <c r="H1473" i="1" s="1"/>
  <c r="J1472" i="1"/>
  <c r="I1472" i="1"/>
  <c r="H1472" i="1"/>
  <c r="D1472" i="1"/>
  <c r="C1472" i="1"/>
  <c r="G1472" i="1" s="1"/>
  <c r="D1471" i="1"/>
  <c r="J1471" i="1" s="1"/>
  <c r="C1471" i="1"/>
  <c r="D1470" i="1"/>
  <c r="C1470" i="1"/>
  <c r="C1469" i="1"/>
  <c r="D1468" i="1"/>
  <c r="C1468" i="1"/>
  <c r="J1467" i="1"/>
  <c r="D1467" i="1"/>
  <c r="G1467" i="1" s="1"/>
  <c r="C1467" i="1"/>
  <c r="H1467" i="1" s="1"/>
  <c r="J1466" i="1"/>
  <c r="H1466" i="1"/>
  <c r="I1466" i="1" s="1"/>
  <c r="G1466" i="1"/>
  <c r="D1466" i="1"/>
  <c r="C1466" i="1"/>
  <c r="D1465" i="1"/>
  <c r="C1465" i="1"/>
  <c r="D1464" i="1"/>
  <c r="C1464" i="1"/>
  <c r="J1463" i="1"/>
  <c r="D1463" i="1"/>
  <c r="H1463" i="1" s="1"/>
  <c r="C1463" i="1"/>
  <c r="J1462" i="1"/>
  <c r="I1462" i="1"/>
  <c r="H1462" i="1"/>
  <c r="D1462" i="1"/>
  <c r="C1462" i="1"/>
  <c r="G1462" i="1" s="1"/>
  <c r="C1461" i="1"/>
  <c r="J1460" i="1"/>
  <c r="D1460" i="1"/>
  <c r="C1460" i="1"/>
  <c r="H1460" i="1" s="1"/>
  <c r="J1459" i="1"/>
  <c r="H1459" i="1"/>
  <c r="I1459" i="1" s="1"/>
  <c r="G1459" i="1"/>
  <c r="D1459" i="1"/>
  <c r="C1459" i="1"/>
  <c r="D1458" i="1"/>
  <c r="C1458" i="1"/>
  <c r="D1457" i="1"/>
  <c r="C1457" i="1"/>
  <c r="J1456" i="1"/>
  <c r="D1456" i="1"/>
  <c r="C1456" i="1"/>
  <c r="H1456" i="1" s="1"/>
  <c r="J1455" i="1"/>
  <c r="I1455" i="1"/>
  <c r="H1455" i="1"/>
  <c r="G1455" i="1"/>
  <c r="D1455" i="1"/>
  <c r="C1455" i="1"/>
  <c r="D1454" i="1"/>
  <c r="C1454" i="1"/>
  <c r="G1452" i="1"/>
  <c r="D1452" i="1"/>
  <c r="C1452" i="1"/>
  <c r="J1452" i="1" s="1"/>
  <c r="D1451" i="1"/>
  <c r="C1451" i="1"/>
  <c r="J1450" i="1"/>
  <c r="D1450" i="1"/>
  <c r="C1450" i="1"/>
  <c r="H1450" i="1" s="1"/>
  <c r="I1449" i="1"/>
  <c r="H1449" i="1"/>
  <c r="G1449" i="1"/>
  <c r="D1449" i="1"/>
  <c r="C1449" i="1"/>
  <c r="J1449" i="1" s="1"/>
  <c r="D1448" i="1"/>
  <c r="G1448" i="1" s="1"/>
  <c r="C1448" i="1"/>
  <c r="J1448" i="1" s="1"/>
  <c r="D1447" i="1"/>
  <c r="C1447" i="1"/>
  <c r="J1446" i="1"/>
  <c r="D1446" i="1"/>
  <c r="C1446" i="1"/>
  <c r="H1446" i="1" s="1"/>
  <c r="H1445" i="1"/>
  <c r="G1445" i="1"/>
  <c r="D1445" i="1"/>
  <c r="C1445" i="1"/>
  <c r="J1445" i="1" s="1"/>
  <c r="D1444" i="1"/>
  <c r="C1444" i="1"/>
  <c r="D1443" i="1"/>
  <c r="C1443" i="1"/>
  <c r="H1443" i="1" s="1"/>
  <c r="J1442" i="1"/>
  <c r="D1442" i="1"/>
  <c r="C1442" i="1"/>
  <c r="G1442" i="1" s="1"/>
  <c r="J1441" i="1"/>
  <c r="H1441" i="1"/>
  <c r="G1441" i="1"/>
  <c r="D1441" i="1"/>
  <c r="C1441" i="1"/>
  <c r="D1440" i="1"/>
  <c r="C1440" i="1"/>
  <c r="D1439" i="1"/>
  <c r="C1439" i="1"/>
  <c r="H1439" i="1" s="1"/>
  <c r="H1438" i="1"/>
  <c r="D1438" i="1"/>
  <c r="G1438" i="1" s="1"/>
  <c r="C1438" i="1"/>
  <c r="C1437" i="1"/>
  <c r="H1434" i="1"/>
  <c r="G1434" i="1"/>
  <c r="D1434" i="1"/>
  <c r="C1434" i="1"/>
  <c r="G1433" i="1"/>
  <c r="D1433" i="1"/>
  <c r="C1433" i="1"/>
  <c r="H1433" i="1" s="1"/>
  <c r="H1432" i="1"/>
  <c r="G1432" i="1"/>
  <c r="D1432" i="1"/>
  <c r="C1432" i="1"/>
  <c r="D1431" i="1"/>
  <c r="C1431" i="1"/>
  <c r="H1431" i="1" s="1"/>
  <c r="H1430" i="1"/>
  <c r="G1430" i="1"/>
  <c r="D1430" i="1"/>
  <c r="C1430" i="1"/>
  <c r="D1429" i="1"/>
  <c r="C1429" i="1"/>
  <c r="H1428" i="1"/>
  <c r="G1428" i="1"/>
  <c r="D1428" i="1"/>
  <c r="C1428" i="1"/>
  <c r="D1427" i="1"/>
  <c r="C1427" i="1"/>
  <c r="H1427" i="1" s="1"/>
  <c r="D1426" i="1"/>
  <c r="H1426" i="1" s="1"/>
  <c r="C1426" i="1"/>
  <c r="H1425" i="1"/>
  <c r="G1425" i="1"/>
  <c r="D1425" i="1"/>
  <c r="C1425" i="1"/>
  <c r="D1424" i="1"/>
  <c r="H1424" i="1" s="1"/>
  <c r="C1424" i="1"/>
  <c r="C1423" i="1"/>
  <c r="H1422" i="1"/>
  <c r="G1422" i="1"/>
  <c r="D1422" i="1"/>
  <c r="C1422" i="1"/>
  <c r="H1421" i="1"/>
  <c r="G1421" i="1"/>
  <c r="D1421" i="1"/>
  <c r="C1421" i="1"/>
  <c r="H1420" i="1"/>
  <c r="G1420" i="1"/>
  <c r="D1420" i="1"/>
  <c r="C1420" i="1"/>
  <c r="H1419" i="1"/>
  <c r="G1419" i="1"/>
  <c r="D1419" i="1"/>
  <c r="C1419" i="1"/>
  <c r="D1418" i="1"/>
  <c r="H1418" i="1" s="1"/>
  <c r="C1418" i="1"/>
  <c r="H1417" i="1"/>
  <c r="G1417" i="1"/>
  <c r="D1417" i="1"/>
  <c r="C1417" i="1"/>
  <c r="D1416" i="1"/>
  <c r="H1416" i="1" s="1"/>
  <c r="C1416" i="1"/>
  <c r="H1415" i="1"/>
  <c r="G1415" i="1"/>
  <c r="D1415" i="1"/>
  <c r="C1415" i="1"/>
  <c r="D1414" i="1"/>
  <c r="C1414" i="1"/>
  <c r="H1413" i="1"/>
  <c r="G1413" i="1"/>
  <c r="D1413" i="1"/>
  <c r="C1413" i="1"/>
  <c r="D1412" i="1"/>
  <c r="D1411" i="1"/>
  <c r="H1411" i="1" s="1"/>
  <c r="C1411" i="1"/>
  <c r="H1410" i="1"/>
  <c r="G1410" i="1"/>
  <c r="D1410" i="1"/>
  <c r="C1410" i="1"/>
  <c r="C1409" i="1"/>
  <c r="D1407" i="1"/>
  <c r="H1407" i="1" s="1"/>
  <c r="C1407" i="1"/>
  <c r="H1406" i="1"/>
  <c r="G1406" i="1"/>
  <c r="D1406" i="1"/>
  <c r="C1406" i="1"/>
  <c r="H1405" i="1"/>
  <c r="G1405" i="1"/>
  <c r="D1405" i="1"/>
  <c r="C1405" i="1"/>
  <c r="H1404" i="1"/>
  <c r="G1404" i="1"/>
  <c r="D1404" i="1"/>
  <c r="C1404" i="1"/>
  <c r="D1403" i="1"/>
  <c r="H1403" i="1" s="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2" i="1"/>
  <c r="H1382" i="1" s="1"/>
  <c r="C1382" i="1"/>
  <c r="H1381" i="1"/>
  <c r="G1381" i="1"/>
  <c r="D1381" i="1"/>
  <c r="C1381" i="1"/>
  <c r="D1380" i="1"/>
  <c r="H1380" i="1" s="1"/>
  <c r="C1380" i="1"/>
  <c r="H1379" i="1"/>
  <c r="G1379" i="1"/>
  <c r="D1379" i="1"/>
  <c r="C1379" i="1"/>
  <c r="G1378" i="1"/>
  <c r="D1378" i="1"/>
  <c r="H1378" i="1" s="1"/>
  <c r="C1378" i="1"/>
  <c r="H1377" i="1"/>
  <c r="G1377" i="1"/>
  <c r="D1377" i="1"/>
  <c r="C1377" i="1"/>
  <c r="D1376" i="1"/>
  <c r="H1376" i="1" s="1"/>
  <c r="C1376" i="1"/>
  <c r="H1375" i="1"/>
  <c r="G1375" i="1"/>
  <c r="D1375" i="1"/>
  <c r="C1375" i="1"/>
  <c r="G1374" i="1"/>
  <c r="D1374" i="1"/>
  <c r="H1374" i="1" s="1"/>
  <c r="C1374" i="1"/>
  <c r="H1373" i="1"/>
  <c r="G1373" i="1"/>
  <c r="D1373" i="1"/>
  <c r="C1373" i="1"/>
  <c r="H1372" i="1"/>
  <c r="G1372" i="1"/>
  <c r="D1372" i="1"/>
  <c r="C1372" i="1"/>
  <c r="H1371" i="1"/>
  <c r="G1371" i="1"/>
  <c r="D1371" i="1"/>
  <c r="C1371" i="1"/>
  <c r="G1370" i="1"/>
  <c r="D1370" i="1"/>
  <c r="H1370" i="1" s="1"/>
  <c r="C1370" i="1"/>
  <c r="D1369" i="1"/>
  <c r="H1369" i="1" s="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G1358" i="1"/>
  <c r="D1358" i="1"/>
  <c r="H1358" i="1" s="1"/>
  <c r="C1358" i="1"/>
  <c r="H1357" i="1"/>
  <c r="G1357" i="1"/>
  <c r="D1357" i="1"/>
  <c r="C1357" i="1"/>
  <c r="H1356" i="1"/>
  <c r="G1356" i="1"/>
  <c r="D1356" i="1"/>
  <c r="C1356" i="1"/>
  <c r="D1355" i="1"/>
  <c r="H1355" i="1" s="1"/>
  <c r="C1355" i="1"/>
  <c r="H1354" i="1"/>
  <c r="G1354" i="1"/>
  <c r="D1354" i="1"/>
  <c r="C1354" i="1"/>
  <c r="H1353" i="1"/>
  <c r="G1353" i="1"/>
  <c r="D1353" i="1"/>
  <c r="C1353" i="1"/>
  <c r="H1352" i="1"/>
  <c r="G1352" i="1"/>
  <c r="D1352" i="1"/>
  <c r="C1352" i="1"/>
  <c r="H1351" i="1"/>
  <c r="G1351" i="1"/>
  <c r="D1351" i="1"/>
  <c r="C1351" i="1"/>
  <c r="H1350" i="1"/>
  <c r="G1350" i="1"/>
  <c r="D1350" i="1"/>
  <c r="C1350" i="1"/>
  <c r="G1349" i="1"/>
  <c r="D1349" i="1"/>
  <c r="H1349" i="1" s="1"/>
  <c r="C1349" i="1"/>
  <c r="G1348" i="1"/>
  <c r="D1348" i="1"/>
  <c r="H1348" i="1" s="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D1324" i="1"/>
  <c r="G1324" i="1" s="1"/>
  <c r="C1324" i="1"/>
  <c r="H1323" i="1"/>
  <c r="G1323" i="1"/>
  <c r="D1323" i="1"/>
  <c r="C1323"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H1302" i="1" s="1"/>
  <c r="C1302" i="1"/>
  <c r="D1301" i="1"/>
  <c r="H1301" i="1" s="1"/>
  <c r="C1301" i="1"/>
  <c r="D1300" i="1"/>
  <c r="H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D1264" i="1"/>
  <c r="C1264" i="1"/>
  <c r="D1263" i="1"/>
  <c r="C1263" i="1"/>
  <c r="G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D1244" i="1"/>
  <c r="H1244" i="1" s="1"/>
  <c r="C1244" i="1"/>
  <c r="H1243" i="1"/>
  <c r="D1243" i="1"/>
  <c r="G1243" i="1" s="1"/>
  <c r="C1243" i="1"/>
  <c r="H1242" i="1"/>
  <c r="D1242" i="1"/>
  <c r="G1242" i="1" s="1"/>
  <c r="C1242" i="1"/>
  <c r="G1241" i="1"/>
  <c r="D1241" i="1"/>
  <c r="H1241" i="1" s="1"/>
  <c r="C1241" i="1"/>
  <c r="D1240" i="1"/>
  <c r="H1240" i="1" s="1"/>
  <c r="C1240" i="1"/>
  <c r="H1239" i="1"/>
  <c r="G1239" i="1"/>
  <c r="D1239" i="1"/>
  <c r="C1239" i="1"/>
  <c r="H1238" i="1"/>
  <c r="G1238" i="1"/>
  <c r="D1238" i="1"/>
  <c r="C1238" i="1"/>
  <c r="D1237" i="1"/>
  <c r="H1237" i="1" s="1"/>
  <c r="C1237" i="1"/>
  <c r="D1236" i="1"/>
  <c r="H1236" i="1" s="1"/>
  <c r="C1236" i="1"/>
  <c r="C1235" i="1"/>
  <c r="H1234" i="1"/>
  <c r="G1234" i="1"/>
  <c r="D1234" i="1"/>
  <c r="C1234" i="1"/>
  <c r="D1233" i="1"/>
  <c r="H1233" i="1" s="1"/>
  <c r="C1233" i="1"/>
  <c r="D1232" i="1"/>
  <c r="H1232" i="1" s="1"/>
  <c r="C1232" i="1"/>
  <c r="H1231" i="1"/>
  <c r="G1231" i="1"/>
  <c r="D1231" i="1"/>
  <c r="C1231" i="1"/>
  <c r="H1230" i="1"/>
  <c r="D1230" i="1"/>
  <c r="G1230" i="1" s="1"/>
  <c r="C1230" i="1"/>
  <c r="H1229" i="1"/>
  <c r="D1229" i="1"/>
  <c r="G1229" i="1" s="1"/>
  <c r="C1229" i="1"/>
  <c r="H1228" i="1"/>
  <c r="G1228" i="1"/>
  <c r="D1228" i="1"/>
  <c r="C1228" i="1"/>
  <c r="H1227" i="1"/>
  <c r="D1227" i="1"/>
  <c r="G1227" i="1" s="1"/>
  <c r="C1227" i="1"/>
  <c r="H1226" i="1"/>
  <c r="G1226" i="1"/>
  <c r="D1226" i="1"/>
  <c r="C1226" i="1"/>
  <c r="H1225" i="1"/>
  <c r="G1225" i="1"/>
  <c r="D1225" i="1"/>
  <c r="C1225" i="1"/>
  <c r="D1224" i="1"/>
  <c r="G1224" i="1" s="1"/>
  <c r="C1224" i="1"/>
  <c r="D1223" i="1"/>
  <c r="H1223" i="1" s="1"/>
  <c r="C1223" i="1"/>
  <c r="H1221" i="1"/>
  <c r="G1221" i="1"/>
  <c r="D1221" i="1"/>
  <c r="C1221" i="1"/>
  <c r="H1220" i="1"/>
  <c r="G1220" i="1"/>
  <c r="D1220" i="1"/>
  <c r="C1220" i="1"/>
  <c r="D1219" i="1"/>
  <c r="H1218" i="1"/>
  <c r="G1218" i="1"/>
  <c r="D1218" i="1"/>
  <c r="C1218" i="1"/>
  <c r="D1217" i="1"/>
  <c r="G1217" i="1" s="1"/>
  <c r="C1217" i="1"/>
  <c r="D1216" i="1"/>
  <c r="H1216" i="1" s="1"/>
  <c r="C1216"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D1163" i="1"/>
  <c r="H1163" i="1" s="1"/>
  <c r="C1163" i="1"/>
  <c r="H1162" i="1"/>
  <c r="G1162" i="1"/>
  <c r="D1162" i="1"/>
  <c r="C1162" i="1"/>
  <c r="H1161" i="1"/>
  <c r="G1161" i="1"/>
  <c r="D1161" i="1"/>
  <c r="C1161" i="1"/>
  <c r="H1160" i="1"/>
  <c r="D1160" i="1"/>
  <c r="G1160" i="1" s="1"/>
  <c r="C1160" i="1"/>
  <c r="H1159" i="1"/>
  <c r="G1159" i="1"/>
  <c r="D1159" i="1"/>
  <c r="C1159" i="1"/>
  <c r="H1158" i="1"/>
  <c r="G1158" i="1"/>
  <c r="D1158" i="1"/>
  <c r="C1158" i="1"/>
  <c r="D1157" i="1"/>
  <c r="H1157" i="1" s="1"/>
  <c r="C1157" i="1"/>
  <c r="D1156" i="1"/>
  <c r="C1156" i="1"/>
  <c r="H1156" i="1" s="1"/>
  <c r="D1155" i="1"/>
  <c r="H1155" i="1" s="1"/>
  <c r="C1155" i="1"/>
  <c r="D1154" i="1"/>
  <c r="C1154" i="1"/>
  <c r="H1151" i="1"/>
  <c r="D1151" i="1"/>
  <c r="G1151" i="1" s="1"/>
  <c r="C1151" i="1"/>
  <c r="H1150" i="1"/>
  <c r="G1150" i="1"/>
  <c r="D1150" i="1"/>
  <c r="C1150" i="1"/>
  <c r="H1149" i="1"/>
  <c r="G1149" i="1"/>
  <c r="D1149" i="1"/>
  <c r="C1149" i="1"/>
  <c r="C1148" i="1"/>
  <c r="D1147" i="1"/>
  <c r="H1147" i="1" s="1"/>
  <c r="C1147" i="1"/>
  <c r="H1146" i="1"/>
  <c r="G1146" i="1"/>
  <c r="D1146" i="1"/>
  <c r="C1146" i="1"/>
  <c r="H1145" i="1"/>
  <c r="G1145" i="1"/>
  <c r="D1145" i="1"/>
  <c r="C1145" i="1"/>
  <c r="H1144" i="1"/>
  <c r="G1144" i="1"/>
  <c r="D1144" i="1"/>
  <c r="C1144" i="1"/>
  <c r="D1143" i="1"/>
  <c r="H1143" i="1" s="1"/>
  <c r="C1143" i="1"/>
  <c r="C1142" i="1"/>
  <c r="D1141" i="1"/>
  <c r="H1141" i="1" s="1"/>
  <c r="C1141" i="1"/>
  <c r="D1140" i="1"/>
  <c r="H1140" i="1" s="1"/>
  <c r="C1140" i="1"/>
  <c r="H1139" i="1"/>
  <c r="G1139" i="1"/>
  <c r="D1139" i="1"/>
  <c r="C1139" i="1"/>
  <c r="H1138" i="1"/>
  <c r="D1138" i="1"/>
  <c r="G1138" i="1" s="1"/>
  <c r="C1138" i="1"/>
  <c r="D1137" i="1"/>
  <c r="H1137" i="1" s="1"/>
  <c r="C1137" i="1"/>
  <c r="D1136" i="1"/>
  <c r="H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H1117" i="1" s="1"/>
  <c r="C1117" i="1"/>
  <c r="H1116" i="1"/>
  <c r="G1116" i="1"/>
  <c r="D1116" i="1"/>
  <c r="C1116" i="1"/>
  <c r="H1115" i="1"/>
  <c r="G1115" i="1"/>
  <c r="D1115" i="1"/>
  <c r="C1115" i="1"/>
  <c r="H1114" i="1"/>
  <c r="G1114" i="1"/>
  <c r="D1114" i="1"/>
  <c r="C1114" i="1"/>
  <c r="D1113" i="1"/>
  <c r="H1113" i="1" s="1"/>
  <c r="C1113" i="1"/>
  <c r="D1112" i="1"/>
  <c r="G1112" i="1" s="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G1064" i="1"/>
  <c r="D1064" i="1"/>
  <c r="H1064" i="1" s="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H1057" i="1"/>
  <c r="G1057" i="1"/>
  <c r="D1057" i="1"/>
  <c r="C1057" i="1"/>
  <c r="D1056" i="1"/>
  <c r="H1056" i="1" s="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G1032" i="1"/>
  <c r="D1032" i="1"/>
  <c r="H1032" i="1" s="1"/>
  <c r="C1032" i="1"/>
  <c r="H1031" i="1"/>
  <c r="G1031" i="1"/>
  <c r="D1031" i="1"/>
  <c r="C1031" i="1"/>
  <c r="G1030" i="1"/>
  <c r="D1030" i="1"/>
  <c r="H1030" i="1" s="1"/>
  <c r="C1030" i="1"/>
  <c r="H1029" i="1"/>
  <c r="G1029" i="1"/>
  <c r="D1029" i="1"/>
  <c r="C1029" i="1"/>
  <c r="H1028" i="1"/>
  <c r="G1028" i="1"/>
  <c r="D1028" i="1"/>
  <c r="C1028" i="1"/>
  <c r="H1027" i="1"/>
  <c r="G1027" i="1"/>
  <c r="D1027" i="1"/>
  <c r="C1027" i="1"/>
  <c r="D1026" i="1"/>
  <c r="H1026" i="1" s="1"/>
  <c r="C1026" i="1"/>
  <c r="D1025" i="1"/>
  <c r="H1025" i="1" s="1"/>
  <c r="C1025" i="1"/>
  <c r="H1024" i="1"/>
  <c r="G1024" i="1"/>
  <c r="D1024" i="1"/>
  <c r="C1024" i="1"/>
  <c r="D1023" i="1"/>
  <c r="H1023" i="1" s="1"/>
  <c r="C1023" i="1"/>
  <c r="H1022" i="1"/>
  <c r="G1022" i="1"/>
  <c r="D1022" i="1"/>
  <c r="C1022" i="1"/>
  <c r="H1021" i="1"/>
  <c r="G1021" i="1"/>
  <c r="D1021" i="1"/>
  <c r="C1021" i="1"/>
  <c r="D1020" i="1"/>
  <c r="H1020" i="1" s="1"/>
  <c r="C1020" i="1"/>
  <c r="D1019" i="1"/>
  <c r="H1019" i="1" s="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G1012" i="1" s="1"/>
  <c r="C1012" i="1"/>
  <c r="H1011" i="1"/>
  <c r="G1011" i="1"/>
  <c r="D1011" i="1"/>
  <c r="C1011" i="1"/>
  <c r="H1010" i="1"/>
  <c r="G1010" i="1"/>
  <c r="D1010" i="1"/>
  <c r="C1010" i="1"/>
  <c r="H1009" i="1"/>
  <c r="G1009" i="1"/>
  <c r="D1009" i="1"/>
  <c r="C1009" i="1"/>
  <c r="D1008" i="1"/>
  <c r="H1008" i="1" s="1"/>
  <c r="C1008" i="1"/>
  <c r="G1007" i="1"/>
  <c r="D1007" i="1"/>
  <c r="H1007" i="1" s="1"/>
  <c r="C1007" i="1"/>
  <c r="D1006" i="1"/>
  <c r="H1006" i="1" s="1"/>
  <c r="C1006" i="1"/>
  <c r="H1005" i="1"/>
  <c r="G1005" i="1"/>
  <c r="D1005" i="1"/>
  <c r="C1005" i="1"/>
  <c r="D1004" i="1"/>
  <c r="H1004" i="1" s="1"/>
  <c r="C1004"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G996" i="1"/>
  <c r="D996" i="1"/>
  <c r="H996" i="1" s="1"/>
  <c r="C996" i="1"/>
  <c r="D995" i="1"/>
  <c r="H995" i="1" s="1"/>
  <c r="C995" i="1"/>
  <c r="H994" i="1"/>
  <c r="G994" i="1"/>
  <c r="D994" i="1"/>
  <c r="C994" i="1"/>
  <c r="D993" i="1"/>
  <c r="H993" i="1" s="1"/>
  <c r="C993" i="1"/>
  <c r="H992" i="1"/>
  <c r="G992" i="1"/>
  <c r="D992" i="1"/>
  <c r="C992" i="1"/>
  <c r="C991" i="1"/>
  <c r="C990" i="1"/>
  <c r="H989" i="1"/>
  <c r="G989" i="1"/>
  <c r="D989" i="1"/>
  <c r="C989" i="1"/>
  <c r="H988" i="1"/>
  <c r="G988" i="1"/>
  <c r="D988" i="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D827" i="1"/>
  <c r="H827" i="1" s="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D819" i="1"/>
  <c r="H819" i="1" s="1"/>
  <c r="C819" i="1"/>
  <c r="H818" i="1"/>
  <c r="G818" i="1"/>
  <c r="D818" i="1"/>
  <c r="C818" i="1"/>
  <c r="H817" i="1"/>
  <c r="G817" i="1"/>
  <c r="D817" i="1"/>
  <c r="C817" i="1"/>
  <c r="H816" i="1"/>
  <c r="G816" i="1"/>
  <c r="D816" i="1"/>
  <c r="C816" i="1"/>
  <c r="H815" i="1"/>
  <c r="G815" i="1"/>
  <c r="D815" i="1"/>
  <c r="C815" i="1"/>
  <c r="D814" i="1"/>
  <c r="H814" i="1" s="1"/>
  <c r="C814" i="1"/>
  <c r="H813" i="1"/>
  <c r="D813" i="1"/>
  <c r="G813" i="1" s="1"/>
  <c r="C813" i="1"/>
  <c r="G812"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D718" i="1"/>
  <c r="G718" i="1" s="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G659" i="1" s="1"/>
  <c r="C659" i="1"/>
  <c r="H658" i="1"/>
  <c r="D658" i="1"/>
  <c r="G658" i="1" s="1"/>
  <c r="C658" i="1"/>
  <c r="H657" i="1"/>
  <c r="G657" i="1"/>
  <c r="D657" i="1"/>
  <c r="C657" i="1"/>
  <c r="H656" i="1"/>
  <c r="G656" i="1"/>
  <c r="D656" i="1"/>
  <c r="C656" i="1"/>
  <c r="H655" i="1"/>
  <c r="G655" i="1"/>
  <c r="D655" i="1"/>
  <c r="C655" i="1"/>
  <c r="D654" i="1"/>
  <c r="G654" i="1" s="1"/>
  <c r="C654" i="1"/>
  <c r="H653" i="1"/>
  <c r="G653" i="1"/>
  <c r="D653" i="1"/>
  <c r="C653" i="1"/>
  <c r="H652" i="1"/>
  <c r="G652" i="1"/>
  <c r="D652" i="1"/>
  <c r="C652" i="1"/>
  <c r="H651" i="1"/>
  <c r="G651" i="1"/>
  <c r="D651" i="1"/>
  <c r="C651" i="1"/>
  <c r="H650" i="1"/>
  <c r="G650" i="1"/>
  <c r="D650" i="1"/>
  <c r="C650" i="1"/>
  <c r="H649" i="1"/>
  <c r="G649" i="1"/>
  <c r="D649" i="1"/>
  <c r="C649" i="1"/>
  <c r="H648" i="1"/>
  <c r="D648" i="1"/>
  <c r="G648" i="1" s="1"/>
  <c r="C648" i="1"/>
  <c r="H647" i="1"/>
  <c r="G647" i="1"/>
  <c r="D647" i="1"/>
  <c r="C647" i="1"/>
  <c r="D646" i="1"/>
  <c r="G646" i="1" s="1"/>
  <c r="C646" i="1"/>
  <c r="D645" i="1"/>
  <c r="H645" i="1" s="1"/>
  <c r="C645" i="1"/>
  <c r="G644" i="1"/>
  <c r="D644" i="1"/>
  <c r="H644" i="1" s="1"/>
  <c r="C644" i="1"/>
  <c r="D643" i="1"/>
  <c r="H643" i="1" s="1"/>
  <c r="C643" i="1"/>
  <c r="D642" i="1"/>
  <c r="H642" i="1" s="1"/>
  <c r="C642" i="1"/>
  <c r="D641" i="1"/>
  <c r="H641" i="1" s="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C413" i="1"/>
  <c r="D412" i="1"/>
  <c r="C412" i="1"/>
  <c r="D406" i="1"/>
  <c r="H406" i="1" s="1"/>
  <c r="C406" i="1"/>
  <c r="D405" i="1"/>
  <c r="H405" i="1" s="1"/>
  <c r="C405" i="1"/>
  <c r="H404" i="1"/>
  <c r="D404" i="1"/>
  <c r="G404" i="1" s="1"/>
  <c r="C404" i="1"/>
  <c r="G401" i="1"/>
  <c r="D401" i="1"/>
  <c r="C401" i="1"/>
  <c r="D400" i="1"/>
  <c r="C400" i="1"/>
  <c r="D399" i="1"/>
  <c r="C399" i="1"/>
  <c r="H398" i="1"/>
  <c r="D398" i="1"/>
  <c r="C398" i="1"/>
  <c r="G398" i="1" s="1"/>
  <c r="D397" i="1"/>
  <c r="C397" i="1"/>
  <c r="H396" i="1"/>
  <c r="G396" i="1"/>
  <c r="D396" i="1"/>
  <c r="C396" i="1"/>
  <c r="D395" i="1"/>
  <c r="G395" i="1" s="1"/>
  <c r="C395" i="1"/>
  <c r="H394" i="1"/>
  <c r="G394" i="1"/>
  <c r="D394" i="1"/>
  <c r="C394" i="1"/>
  <c r="D393" i="1"/>
  <c r="C393" i="1"/>
  <c r="D392" i="1"/>
  <c r="C392" i="1"/>
  <c r="D391" i="1"/>
  <c r="C391" i="1"/>
  <c r="H391" i="1" s="1"/>
  <c r="H390" i="1"/>
  <c r="D390" i="1"/>
  <c r="C390" i="1"/>
  <c r="G390" i="1" s="1"/>
  <c r="G389" i="1"/>
  <c r="D389" i="1"/>
  <c r="C389" i="1"/>
  <c r="H389" i="1" s="1"/>
  <c r="H388" i="1"/>
  <c r="G388" i="1"/>
  <c r="D388" i="1"/>
  <c r="C388" i="1"/>
  <c r="G387" i="1"/>
  <c r="D387" i="1"/>
  <c r="C387" i="1"/>
  <c r="G386" i="1"/>
  <c r="D386" i="1"/>
  <c r="H386" i="1" s="1"/>
  <c r="C386" i="1"/>
  <c r="G385" i="1"/>
  <c r="D385" i="1"/>
  <c r="C385" i="1"/>
  <c r="H385" i="1" s="1"/>
  <c r="D384" i="1"/>
  <c r="C384" i="1"/>
  <c r="D383" i="1"/>
  <c r="C383" i="1"/>
  <c r="H382" i="1"/>
  <c r="D382" i="1"/>
  <c r="C382" i="1"/>
  <c r="G382" i="1" s="1"/>
  <c r="G381" i="1"/>
  <c r="D381" i="1"/>
  <c r="C381" i="1"/>
  <c r="H381" i="1" s="1"/>
  <c r="H380" i="1"/>
  <c r="G380" i="1"/>
  <c r="D380" i="1"/>
  <c r="C380" i="1"/>
  <c r="D379" i="1"/>
  <c r="G379" i="1" s="1"/>
  <c r="C379" i="1"/>
  <c r="D378" i="1"/>
  <c r="H378" i="1" s="1"/>
  <c r="C378" i="1"/>
  <c r="D377" i="1"/>
  <c r="C377" i="1"/>
  <c r="G376" i="1"/>
  <c r="D376" i="1"/>
  <c r="C376" i="1"/>
  <c r="D375" i="1"/>
  <c r="C375" i="1"/>
  <c r="D374" i="1"/>
  <c r="H374" i="1" s="1"/>
  <c r="C374" i="1"/>
  <c r="D373" i="1"/>
  <c r="G373" i="1" s="1"/>
  <c r="C373" i="1"/>
  <c r="H373" i="1" s="1"/>
  <c r="G372" i="1"/>
  <c r="D372" i="1"/>
  <c r="C372" i="1"/>
  <c r="H372" i="1" s="1"/>
  <c r="D371" i="1"/>
  <c r="G371" i="1" s="1"/>
  <c r="C371" i="1"/>
  <c r="D370" i="1"/>
  <c r="C370" i="1"/>
  <c r="D369" i="1"/>
  <c r="G369" i="1" s="1"/>
  <c r="C369" i="1"/>
  <c r="D368" i="1"/>
  <c r="C368" i="1"/>
  <c r="D367" i="1"/>
  <c r="C367" i="1"/>
  <c r="D366" i="1"/>
  <c r="C366" i="1"/>
  <c r="D365" i="1"/>
  <c r="G365" i="1" s="1"/>
  <c r="C365" i="1"/>
  <c r="C364" i="1"/>
  <c r="D363" i="1"/>
  <c r="G363" i="1" s="1"/>
  <c r="C363" i="1"/>
  <c r="D362" i="1"/>
  <c r="C362" i="1"/>
  <c r="D361" i="1"/>
  <c r="C361" i="1"/>
  <c r="D360" i="1"/>
  <c r="G360" i="1" s="1"/>
  <c r="C360" i="1"/>
  <c r="D359" i="1"/>
  <c r="C359" i="1"/>
  <c r="D357" i="1"/>
  <c r="G357" i="1" s="1"/>
  <c r="C357" i="1"/>
  <c r="H357" i="1" s="1"/>
  <c r="G356" i="1"/>
  <c r="D356" i="1"/>
  <c r="C356" i="1"/>
  <c r="H356" i="1" s="1"/>
  <c r="G355" i="1"/>
  <c r="D355" i="1"/>
  <c r="C355" i="1"/>
  <c r="G354" i="1"/>
  <c r="D354" i="1"/>
  <c r="H354" i="1" s="1"/>
  <c r="C354" i="1"/>
  <c r="G353" i="1"/>
  <c r="D353" i="1"/>
  <c r="C353" i="1"/>
  <c r="D352" i="1"/>
  <c r="C352" i="1"/>
  <c r="D351" i="1"/>
  <c r="C351" i="1"/>
  <c r="H350" i="1"/>
  <c r="D350" i="1"/>
  <c r="C350" i="1"/>
  <c r="G350" i="1" s="1"/>
  <c r="G349" i="1"/>
  <c r="D349" i="1"/>
  <c r="C349" i="1"/>
  <c r="H349" i="1" s="1"/>
  <c r="H348" i="1"/>
  <c r="G348" i="1"/>
  <c r="D348" i="1"/>
  <c r="C348" i="1"/>
  <c r="G347" i="1"/>
  <c r="D347" i="1"/>
  <c r="C347" i="1"/>
  <c r="C346" i="1"/>
  <c r="G344" i="1"/>
  <c r="D344" i="1"/>
  <c r="C344" i="1"/>
  <c r="H344" i="1" s="1"/>
  <c r="D343" i="1"/>
  <c r="C343" i="1"/>
  <c r="H342" i="1"/>
  <c r="D342" i="1"/>
  <c r="C342" i="1"/>
  <c r="G342" i="1" s="1"/>
  <c r="G341" i="1"/>
  <c r="D341" i="1"/>
  <c r="C341" i="1"/>
  <c r="H341" i="1" s="1"/>
  <c r="D340" i="1"/>
  <c r="C340" i="1"/>
  <c r="G339" i="1"/>
  <c r="D339" i="1"/>
  <c r="C339" i="1"/>
  <c r="G338" i="1"/>
  <c r="D338" i="1"/>
  <c r="H338" i="1" s="1"/>
  <c r="C338" i="1"/>
  <c r="D337" i="1"/>
  <c r="C337" i="1"/>
  <c r="H337" i="1" s="1"/>
  <c r="D336" i="1"/>
  <c r="C336" i="1"/>
  <c r="D335" i="1"/>
  <c r="C335" i="1"/>
  <c r="D334" i="1"/>
  <c r="C334" i="1"/>
  <c r="G333" i="1"/>
  <c r="D333" i="1"/>
  <c r="C333" i="1"/>
  <c r="H333" i="1" s="1"/>
  <c r="H332" i="1"/>
  <c r="G332" i="1"/>
  <c r="D332" i="1"/>
  <c r="C332" i="1"/>
  <c r="D331" i="1"/>
  <c r="G331" i="1" s="1"/>
  <c r="C331" i="1"/>
  <c r="G330" i="1"/>
  <c r="D330" i="1"/>
  <c r="H330" i="1" s="1"/>
  <c r="C330" i="1"/>
  <c r="D329" i="1"/>
  <c r="C329" i="1"/>
  <c r="D328" i="1"/>
  <c r="G328" i="1" s="1"/>
  <c r="C328" i="1"/>
  <c r="D327" i="1"/>
  <c r="C327" i="1"/>
  <c r="D326" i="1"/>
  <c r="C326" i="1"/>
  <c r="G325" i="1"/>
  <c r="D325" i="1"/>
  <c r="C325" i="1"/>
  <c r="H325" i="1" s="1"/>
  <c r="H324" i="1"/>
  <c r="D324" i="1"/>
  <c r="C324" i="1"/>
  <c r="G324" i="1" s="1"/>
  <c r="G323" i="1"/>
  <c r="D323" i="1"/>
  <c r="C323" i="1"/>
  <c r="D322" i="1"/>
  <c r="C322" i="1"/>
  <c r="D321" i="1"/>
  <c r="C321" i="1"/>
  <c r="D320" i="1"/>
  <c r="C320" i="1"/>
  <c r="D319" i="1"/>
  <c r="C319" i="1"/>
  <c r="D318" i="1"/>
  <c r="C318" i="1"/>
  <c r="G317" i="1"/>
  <c r="D317" i="1"/>
  <c r="C317" i="1"/>
  <c r="H317" i="1" s="1"/>
  <c r="H316" i="1"/>
  <c r="G316" i="1"/>
  <c r="D316" i="1"/>
  <c r="C316" i="1"/>
  <c r="D315" i="1"/>
  <c r="G315" i="1" s="1"/>
  <c r="C315" i="1"/>
  <c r="H314" i="1"/>
  <c r="D314" i="1"/>
  <c r="G314" i="1" s="1"/>
  <c r="C314" i="1"/>
  <c r="D313" i="1"/>
  <c r="C313" i="1"/>
  <c r="D312" i="1"/>
  <c r="G312" i="1" s="1"/>
  <c r="C312" i="1"/>
  <c r="D311" i="1"/>
  <c r="C311" i="1"/>
  <c r="D310" i="1"/>
  <c r="C310" i="1"/>
  <c r="G309" i="1"/>
  <c r="D309" i="1"/>
  <c r="C309" i="1"/>
  <c r="H309" i="1" s="1"/>
  <c r="H308" i="1"/>
  <c r="D308" i="1"/>
  <c r="C308" i="1"/>
  <c r="G308" i="1" s="1"/>
  <c r="D307" i="1"/>
  <c r="G307" i="1" s="1"/>
  <c r="C307" i="1"/>
  <c r="D305" i="1"/>
  <c r="C305" i="1"/>
  <c r="G304" i="1"/>
  <c r="D304" i="1"/>
  <c r="C304" i="1"/>
  <c r="D303" i="1"/>
  <c r="C303" i="1"/>
  <c r="D302" i="1"/>
  <c r="C302" i="1"/>
  <c r="G301" i="1"/>
  <c r="D301" i="1"/>
  <c r="C301" i="1"/>
  <c r="H301" i="1" s="1"/>
  <c r="D300" i="1"/>
  <c r="C300" i="1"/>
  <c r="G300" i="1" s="1"/>
  <c r="D299" i="1"/>
  <c r="G299" i="1" s="1"/>
  <c r="C299" i="1"/>
  <c r="H298" i="1"/>
  <c r="G298" i="1"/>
  <c r="D298" i="1"/>
  <c r="C298" i="1"/>
  <c r="D297" i="1"/>
  <c r="C297" i="1"/>
  <c r="H297" i="1" s="1"/>
  <c r="D296" i="1"/>
  <c r="G296" i="1" s="1"/>
  <c r="C296" i="1"/>
  <c r="D295" i="1"/>
  <c r="C295" i="1"/>
  <c r="D294" i="1"/>
  <c r="C294" i="1"/>
  <c r="H292" i="1"/>
  <c r="D292" i="1"/>
  <c r="C292" i="1"/>
  <c r="G292" i="1" s="1"/>
  <c r="D291" i="1"/>
  <c r="G291" i="1" s="1"/>
  <c r="C291" i="1"/>
  <c r="D290" i="1"/>
  <c r="H290" i="1" s="1"/>
  <c r="C290" i="1"/>
  <c r="D289" i="1"/>
  <c r="C289" i="1"/>
  <c r="D288" i="1"/>
  <c r="G288" i="1" s="1"/>
  <c r="C288" i="1"/>
  <c r="D284" i="1"/>
  <c r="C284" i="1"/>
  <c r="D283" i="1"/>
  <c r="G283" i="1" s="1"/>
  <c r="C283" i="1"/>
  <c r="G282" i="1"/>
  <c r="D282" i="1"/>
  <c r="C282" i="1"/>
  <c r="D281" i="1"/>
  <c r="G281" i="1" s="1"/>
  <c r="C281" i="1"/>
  <c r="G280" i="1"/>
  <c r="D280" i="1"/>
  <c r="C280" i="1"/>
  <c r="H280" i="1" s="1"/>
  <c r="D279" i="1"/>
  <c r="C279" i="1"/>
  <c r="D278" i="1"/>
  <c r="G278" i="1" s="1"/>
  <c r="C278" i="1"/>
  <c r="D277" i="1"/>
  <c r="G277" i="1" s="1"/>
  <c r="C277" i="1"/>
  <c r="D276" i="1"/>
  <c r="C276" i="1"/>
  <c r="D275" i="1"/>
  <c r="G275" i="1" s="1"/>
  <c r="C275" i="1"/>
  <c r="G274" i="1"/>
  <c r="D274" i="1"/>
  <c r="C274" i="1"/>
  <c r="D273" i="1"/>
  <c r="C273" i="1"/>
  <c r="G272" i="1"/>
  <c r="D272" i="1"/>
  <c r="C272" i="1"/>
  <c r="H272" i="1" s="1"/>
  <c r="D271" i="1"/>
  <c r="C271" i="1"/>
  <c r="D270" i="1"/>
  <c r="C270" i="1"/>
  <c r="D269" i="1"/>
  <c r="G269" i="1" s="1"/>
  <c r="C269" i="1"/>
  <c r="D268" i="1"/>
  <c r="C268" i="1"/>
  <c r="G267" i="1"/>
  <c r="D267" i="1"/>
  <c r="C267" i="1"/>
  <c r="G266" i="1"/>
  <c r="D266" i="1"/>
  <c r="C266" i="1"/>
  <c r="D265" i="1"/>
  <c r="G265" i="1" s="1"/>
  <c r="C265" i="1"/>
  <c r="D264" i="1"/>
  <c r="C264" i="1"/>
  <c r="H264" i="1" s="1"/>
  <c r="D263" i="1"/>
  <c r="C263" i="1"/>
  <c r="D262" i="1"/>
  <c r="G262" i="1" s="1"/>
  <c r="C262" i="1"/>
  <c r="D261" i="1"/>
  <c r="G261" i="1" s="1"/>
  <c r="C261" i="1"/>
  <c r="D260" i="1"/>
  <c r="C260" i="1"/>
  <c r="G258" i="1"/>
  <c r="D258" i="1"/>
  <c r="C258" i="1"/>
  <c r="D257" i="1"/>
  <c r="C257" i="1"/>
  <c r="G256" i="1"/>
  <c r="D256" i="1"/>
  <c r="C256" i="1"/>
  <c r="D255" i="1"/>
  <c r="C255" i="1"/>
  <c r="D254" i="1"/>
  <c r="C254" i="1"/>
  <c r="H254" i="1" s="1"/>
  <c r="D253" i="1"/>
  <c r="G253" i="1" s="1"/>
  <c r="C253" i="1"/>
  <c r="D252" i="1"/>
  <c r="C252" i="1"/>
  <c r="D251" i="1"/>
  <c r="G251" i="1" s="1"/>
  <c r="C251" i="1"/>
  <c r="G250" i="1"/>
  <c r="D250" i="1"/>
  <c r="C250" i="1"/>
  <c r="G249" i="1"/>
  <c r="D249" i="1"/>
  <c r="C249" i="1"/>
  <c r="C248" i="1"/>
  <c r="D247" i="1"/>
  <c r="C247" i="1"/>
  <c r="G246" i="1"/>
  <c r="D246" i="1"/>
  <c r="C246" i="1"/>
  <c r="D245" i="1"/>
  <c r="G245" i="1" s="1"/>
  <c r="C245" i="1"/>
  <c r="D244" i="1"/>
  <c r="C244" i="1"/>
  <c r="D243" i="1"/>
  <c r="G243" i="1" s="1"/>
  <c r="C243" i="1"/>
  <c r="G242" i="1"/>
  <c r="D242" i="1"/>
  <c r="C242" i="1"/>
  <c r="D241" i="1"/>
  <c r="G241" i="1" s="1"/>
  <c r="C241" i="1"/>
  <c r="G240" i="1"/>
  <c r="D240" i="1"/>
  <c r="C240" i="1"/>
  <c r="H240" i="1" s="1"/>
  <c r="D239" i="1"/>
  <c r="C239" i="1"/>
  <c r="D238" i="1"/>
  <c r="G238" i="1" s="1"/>
  <c r="C238" i="1"/>
  <c r="D237" i="1"/>
  <c r="G237" i="1" s="1"/>
  <c r="C237" i="1"/>
  <c r="C236" i="1"/>
  <c r="D235" i="1"/>
  <c r="G235" i="1" s="1"/>
  <c r="C235" i="1"/>
  <c r="D234" i="1"/>
  <c r="G234" i="1" s="1"/>
  <c r="C234" i="1"/>
  <c r="D233" i="1"/>
  <c r="C233" i="1"/>
  <c r="D232" i="1"/>
  <c r="G232" i="1" s="1"/>
  <c r="C232" i="1"/>
  <c r="H232" i="1" s="1"/>
  <c r="D231" i="1"/>
  <c r="C231" i="1"/>
  <c r="D230" i="1"/>
  <c r="C230" i="1"/>
  <c r="D229" i="1"/>
  <c r="G229" i="1" s="1"/>
  <c r="C229" i="1"/>
  <c r="D228" i="1"/>
  <c r="C228" i="1"/>
  <c r="G227" i="1"/>
  <c r="D227" i="1"/>
  <c r="C227" i="1"/>
  <c r="G226" i="1"/>
  <c r="D226" i="1"/>
  <c r="C226" i="1"/>
  <c r="D225" i="1"/>
  <c r="G225" i="1" s="1"/>
  <c r="C225" i="1"/>
  <c r="D224" i="1"/>
  <c r="C224" i="1"/>
  <c r="H224" i="1" s="1"/>
  <c r="D223" i="1"/>
  <c r="C223" i="1"/>
  <c r="D222" i="1"/>
  <c r="G222" i="1" s="1"/>
  <c r="C222" i="1"/>
  <c r="D221" i="1"/>
  <c r="G221" i="1" s="1"/>
  <c r="C221" i="1"/>
  <c r="G219" i="1"/>
  <c r="D219" i="1"/>
  <c r="C219" i="1"/>
  <c r="G218" i="1"/>
  <c r="D218" i="1"/>
  <c r="C218" i="1"/>
  <c r="D217" i="1"/>
  <c r="C217" i="1"/>
  <c r="H217" i="1" s="1"/>
  <c r="G216" i="1"/>
  <c r="D216" i="1"/>
  <c r="C216" i="1"/>
  <c r="H216" i="1" s="1"/>
  <c r="D215" i="1"/>
  <c r="C215" i="1"/>
  <c r="D214" i="1"/>
  <c r="C214" i="1"/>
  <c r="H214" i="1" s="1"/>
  <c r="D213" i="1"/>
  <c r="G213" i="1" s="1"/>
  <c r="C213" i="1"/>
  <c r="D212" i="1"/>
  <c r="C212" i="1"/>
  <c r="G211" i="1"/>
  <c r="D211" i="1"/>
  <c r="C211" i="1"/>
  <c r="G210" i="1"/>
  <c r="D210" i="1"/>
  <c r="C210" i="1"/>
  <c r="D209" i="1"/>
  <c r="C209" i="1"/>
  <c r="D208" i="1"/>
  <c r="C208" i="1"/>
  <c r="H208" i="1" s="1"/>
  <c r="D207" i="1"/>
  <c r="C207" i="1"/>
  <c r="D206" i="1"/>
  <c r="C206" i="1"/>
  <c r="D205" i="1"/>
  <c r="G205" i="1" s="1"/>
  <c r="C205" i="1"/>
  <c r="D204" i="1"/>
  <c r="C204" i="1"/>
  <c r="G203" i="1"/>
  <c r="D203" i="1"/>
  <c r="C203" i="1"/>
  <c r="G202" i="1"/>
  <c r="D202" i="1"/>
  <c r="C202" i="1"/>
  <c r="G201" i="1"/>
  <c r="D201" i="1"/>
  <c r="C201" i="1"/>
  <c r="H201" i="1" s="1"/>
  <c r="H200" i="1"/>
  <c r="D200" i="1"/>
  <c r="G200" i="1" s="1"/>
  <c r="C200" i="1"/>
  <c r="D199" i="1"/>
  <c r="C199" i="1"/>
  <c r="H198" i="1"/>
  <c r="G198" i="1"/>
  <c r="D198" i="1"/>
  <c r="C198" i="1"/>
  <c r="D197" i="1"/>
  <c r="C197" i="1"/>
  <c r="D196" i="1"/>
  <c r="G196" i="1" s="1"/>
  <c r="C196" i="1"/>
  <c r="H195" i="1"/>
  <c r="D195" i="1"/>
  <c r="C195" i="1"/>
  <c r="G195" i="1" s="1"/>
  <c r="D194" i="1"/>
  <c r="H194" i="1" s="1"/>
  <c r="C194" i="1"/>
  <c r="H193" i="1"/>
  <c r="D193" i="1"/>
  <c r="C193" i="1"/>
  <c r="G193" i="1" s="1"/>
  <c r="D192" i="1"/>
  <c r="H192" i="1" s="1"/>
  <c r="C192" i="1"/>
  <c r="H191" i="1"/>
  <c r="D191" i="1"/>
  <c r="C191" i="1"/>
  <c r="D190" i="1"/>
  <c r="H190" i="1" s="1"/>
  <c r="C190" i="1"/>
  <c r="D189" i="1"/>
  <c r="H189" i="1" s="1"/>
  <c r="C189" i="1"/>
  <c r="G188" i="1"/>
  <c r="D188" i="1"/>
  <c r="H188" i="1" s="1"/>
  <c r="C188" i="1"/>
  <c r="D187" i="1"/>
  <c r="C187" i="1"/>
  <c r="G187" i="1" s="1"/>
  <c r="D186" i="1"/>
  <c r="H186" i="1" s="1"/>
  <c r="C186" i="1"/>
  <c r="D185" i="1"/>
  <c r="C185" i="1"/>
  <c r="C184" i="1"/>
  <c r="D183" i="1"/>
  <c r="C183" i="1"/>
  <c r="G183" i="1" s="1"/>
  <c r="H182" i="1"/>
  <c r="G182" i="1"/>
  <c r="D182" i="1"/>
  <c r="C182" i="1"/>
  <c r="D181" i="1"/>
  <c r="C181" i="1"/>
  <c r="D180" i="1"/>
  <c r="G180" i="1" s="1"/>
  <c r="C180" i="1"/>
  <c r="H179" i="1"/>
  <c r="D179" i="1"/>
  <c r="C179" i="1"/>
  <c r="G179" i="1" s="1"/>
  <c r="D178" i="1"/>
  <c r="H178" i="1" s="1"/>
  <c r="C178" i="1"/>
  <c r="D177" i="1"/>
  <c r="H177" i="1" s="1"/>
  <c r="C177" i="1"/>
  <c r="D176" i="1"/>
  <c r="H176" i="1" s="1"/>
  <c r="C176" i="1"/>
  <c r="D175" i="1"/>
  <c r="H175" i="1" s="1"/>
  <c r="C175" i="1"/>
  <c r="D174" i="1"/>
  <c r="H174" i="1" s="1"/>
  <c r="C174" i="1"/>
  <c r="D173" i="1"/>
  <c r="H173" i="1" s="1"/>
  <c r="C173" i="1"/>
  <c r="H172" i="1"/>
  <c r="G172" i="1"/>
  <c r="D172" i="1"/>
  <c r="C172" i="1"/>
  <c r="D171" i="1"/>
  <c r="C171" i="1"/>
  <c r="G171" i="1" s="1"/>
  <c r="H170" i="1"/>
  <c r="G170" i="1"/>
  <c r="D170" i="1"/>
  <c r="C170" i="1"/>
  <c r="D169" i="1"/>
  <c r="C169" i="1"/>
  <c r="G169" i="1" s="1"/>
  <c r="H168" i="1"/>
  <c r="D168" i="1"/>
  <c r="G168" i="1" s="1"/>
  <c r="C168" i="1"/>
  <c r="D167" i="1"/>
  <c r="C167" i="1"/>
  <c r="G167" i="1" s="1"/>
  <c r="H166" i="1"/>
  <c r="G166" i="1"/>
  <c r="D166" i="1"/>
  <c r="C166" i="1"/>
  <c r="C165" i="1"/>
  <c r="D164" i="1"/>
  <c r="H164" i="1" s="1"/>
  <c r="C164" i="1"/>
  <c r="D163" i="1"/>
  <c r="H163" i="1" s="1"/>
  <c r="C163" i="1"/>
  <c r="D162" i="1"/>
  <c r="H162" i="1" s="1"/>
  <c r="C162" i="1"/>
  <c r="D161" i="1"/>
  <c r="H161" i="1" s="1"/>
  <c r="C161" i="1"/>
  <c r="G161" i="1" s="1"/>
  <c r="D160" i="1"/>
  <c r="H160" i="1" s="1"/>
  <c r="C160" i="1"/>
  <c r="C159" i="1"/>
  <c r="D158" i="1"/>
  <c r="H158" i="1" s="1"/>
  <c r="C158" i="1"/>
  <c r="H157" i="1"/>
  <c r="D157" i="1"/>
  <c r="C157" i="1"/>
  <c r="G157" i="1" s="1"/>
  <c r="H156" i="1"/>
  <c r="G156" i="1"/>
  <c r="D156" i="1"/>
  <c r="C156" i="1"/>
  <c r="C155" i="1"/>
  <c r="G154" i="1"/>
  <c r="D154" i="1"/>
  <c r="H154" i="1" s="1"/>
  <c r="C154" i="1"/>
  <c r="D153" i="1"/>
  <c r="C153" i="1"/>
  <c r="G153" i="1" s="1"/>
  <c r="H152" i="1"/>
  <c r="D152" i="1"/>
  <c r="G152" i="1" s="1"/>
  <c r="C152" i="1"/>
  <c r="D151" i="1"/>
  <c r="C151" i="1"/>
  <c r="G151" i="1" s="1"/>
  <c r="D150" i="1"/>
  <c r="H150" i="1" s="1"/>
  <c r="C150" i="1"/>
  <c r="D149" i="1"/>
  <c r="C149" i="1"/>
  <c r="C148" i="1"/>
  <c r="D146" i="1"/>
  <c r="H146" i="1" s="1"/>
  <c r="C146" i="1"/>
  <c r="D145" i="1"/>
  <c r="H145" i="1" s="1"/>
  <c r="C145" i="1"/>
  <c r="G145" i="1" s="1"/>
  <c r="G144" i="1"/>
  <c r="D144" i="1"/>
  <c r="H144" i="1" s="1"/>
  <c r="C144" i="1"/>
  <c r="H143" i="1"/>
  <c r="D143" i="1"/>
  <c r="C143" i="1"/>
  <c r="G143" i="1" s="1"/>
  <c r="D142" i="1"/>
  <c r="H142" i="1" s="1"/>
  <c r="C142" i="1"/>
  <c r="H141" i="1"/>
  <c r="D141" i="1"/>
  <c r="C141" i="1"/>
  <c r="G141" i="1" s="1"/>
  <c r="H140" i="1"/>
  <c r="G140" i="1"/>
  <c r="D140" i="1"/>
  <c r="C140" i="1"/>
  <c r="D139" i="1"/>
  <c r="C139" i="1"/>
  <c r="G139" i="1" s="1"/>
  <c r="H138" i="1"/>
  <c r="G138" i="1"/>
  <c r="D138" i="1"/>
  <c r="C138" i="1"/>
  <c r="D137" i="1"/>
  <c r="C137" i="1"/>
  <c r="G137" i="1" s="1"/>
  <c r="D136" i="1"/>
  <c r="G136" i="1" s="1"/>
  <c r="C136" i="1"/>
  <c r="D135" i="1"/>
  <c r="C135" i="1"/>
  <c r="H134" i="1"/>
  <c r="G134" i="1"/>
  <c r="D134" i="1"/>
  <c r="C134" i="1"/>
  <c r="D133" i="1"/>
  <c r="C133" i="1"/>
  <c r="G133" i="1" s="1"/>
  <c r="D132" i="1"/>
  <c r="G132" i="1" s="1"/>
  <c r="C132" i="1"/>
  <c r="H131" i="1"/>
  <c r="D131" i="1"/>
  <c r="C131" i="1"/>
  <c r="G131" i="1" s="1"/>
  <c r="D130" i="1"/>
  <c r="H130" i="1" s="1"/>
  <c r="C130" i="1"/>
  <c r="H129" i="1"/>
  <c r="D129" i="1"/>
  <c r="C129" i="1"/>
  <c r="G129" i="1" s="1"/>
  <c r="G128" i="1"/>
  <c r="D128" i="1"/>
  <c r="H128" i="1" s="1"/>
  <c r="C128" i="1"/>
  <c r="H127" i="1"/>
  <c r="D127" i="1"/>
  <c r="C127" i="1"/>
  <c r="G127" i="1" s="1"/>
  <c r="D126" i="1"/>
  <c r="H126" i="1" s="1"/>
  <c r="C126" i="1"/>
  <c r="H125" i="1"/>
  <c r="D125" i="1"/>
  <c r="C125" i="1"/>
  <c r="G125" i="1" s="1"/>
  <c r="H124" i="1"/>
  <c r="G124" i="1"/>
  <c r="D124" i="1"/>
  <c r="C124" i="1"/>
  <c r="D123" i="1"/>
  <c r="C123" i="1"/>
  <c r="H122" i="1"/>
  <c r="G122" i="1"/>
  <c r="D122" i="1"/>
  <c r="C122" i="1"/>
  <c r="D121" i="1"/>
  <c r="C121" i="1"/>
  <c r="H120" i="1"/>
  <c r="D120" i="1"/>
  <c r="G120" i="1" s="1"/>
  <c r="C120" i="1"/>
  <c r="D119" i="1"/>
  <c r="C119" i="1"/>
  <c r="G119" i="1" s="1"/>
  <c r="H118" i="1"/>
  <c r="D118" i="1"/>
  <c r="G118" i="1" s="1"/>
  <c r="C118" i="1"/>
  <c r="D117" i="1"/>
  <c r="C117" i="1"/>
  <c r="D116" i="1"/>
  <c r="G116" i="1" s="1"/>
  <c r="C116" i="1"/>
  <c r="H115" i="1"/>
  <c r="D115" i="1"/>
  <c r="C115" i="1"/>
  <c r="G115" i="1" s="1"/>
  <c r="D114" i="1"/>
  <c r="H114" i="1" s="1"/>
  <c r="C114" i="1"/>
  <c r="D113" i="1"/>
  <c r="H113" i="1" s="1"/>
  <c r="C113" i="1"/>
  <c r="G112" i="1"/>
  <c r="D112" i="1"/>
  <c r="H112" i="1" s="1"/>
  <c r="C112" i="1"/>
  <c r="H111" i="1"/>
  <c r="D111" i="1"/>
  <c r="C111" i="1"/>
  <c r="G111" i="1" s="1"/>
  <c r="D110" i="1"/>
  <c r="H110" i="1" s="1"/>
  <c r="C110" i="1"/>
  <c r="H109" i="1"/>
  <c r="D109" i="1"/>
  <c r="C109" i="1"/>
  <c r="G109" i="1" s="1"/>
  <c r="D108" i="1"/>
  <c r="H108" i="1" s="1"/>
  <c r="C108" i="1"/>
  <c r="D107" i="1"/>
  <c r="C107" i="1"/>
  <c r="G107" i="1" s="1"/>
  <c r="D106" i="1"/>
  <c r="H106" i="1" s="1"/>
  <c r="C106" i="1"/>
  <c r="D105" i="1"/>
  <c r="C105" i="1"/>
  <c r="G105" i="1" s="1"/>
  <c r="H104" i="1"/>
  <c r="D104" i="1"/>
  <c r="G104" i="1" s="1"/>
  <c r="C104" i="1"/>
  <c r="D103" i="1"/>
  <c r="C103" i="1"/>
  <c r="C102" i="1"/>
  <c r="D101" i="1"/>
  <c r="C101" i="1"/>
  <c r="G101" i="1" s="1"/>
  <c r="D100" i="1"/>
  <c r="G100" i="1" s="1"/>
  <c r="C100" i="1"/>
  <c r="H100" i="1" s="1"/>
  <c r="D99" i="1"/>
  <c r="C99" i="1"/>
  <c r="H99" i="1" s="1"/>
  <c r="D98" i="1"/>
  <c r="G98" i="1" s="1"/>
  <c r="C98" i="1"/>
  <c r="H98" i="1" s="1"/>
  <c r="D97" i="1"/>
  <c r="C97" i="1"/>
  <c r="H97" i="1" s="1"/>
  <c r="D96" i="1"/>
  <c r="G96" i="1" s="1"/>
  <c r="C96" i="1"/>
  <c r="H96" i="1" s="1"/>
  <c r="D95" i="1"/>
  <c r="C95" i="1"/>
  <c r="H95" i="1" s="1"/>
  <c r="D94" i="1"/>
  <c r="G94" i="1" s="1"/>
  <c r="C94" i="1"/>
  <c r="H94" i="1" s="1"/>
  <c r="D93" i="1"/>
  <c r="C93" i="1"/>
  <c r="D92" i="1"/>
  <c r="G92" i="1" s="1"/>
  <c r="C92" i="1"/>
  <c r="H92" i="1" s="1"/>
  <c r="D91" i="1"/>
  <c r="C91" i="1"/>
  <c r="H91" i="1" s="1"/>
  <c r="D90" i="1"/>
  <c r="G90" i="1" s="1"/>
  <c r="C90" i="1"/>
  <c r="D89" i="1"/>
  <c r="C89" i="1"/>
  <c r="D88" i="1"/>
  <c r="G88" i="1" s="1"/>
  <c r="C88" i="1"/>
  <c r="D87" i="1"/>
  <c r="C87" i="1"/>
  <c r="D86" i="1"/>
  <c r="G86" i="1" s="1"/>
  <c r="C86" i="1"/>
  <c r="H86" i="1" s="1"/>
  <c r="D85" i="1"/>
  <c r="C85" i="1"/>
  <c r="H85" i="1" s="1"/>
  <c r="D84" i="1"/>
  <c r="G84" i="1" s="1"/>
  <c r="C84" i="1"/>
  <c r="H84" i="1" s="1"/>
  <c r="D83" i="1"/>
  <c r="C83" i="1"/>
  <c r="D82" i="1"/>
  <c r="G82" i="1" s="1"/>
  <c r="C82" i="1"/>
  <c r="D81" i="1"/>
  <c r="C81" i="1"/>
  <c r="H81" i="1" s="1"/>
  <c r="D80" i="1"/>
  <c r="G80" i="1" s="1"/>
  <c r="C80" i="1"/>
  <c r="H80" i="1" s="1"/>
  <c r="D79" i="1"/>
  <c r="C79" i="1"/>
  <c r="C78" i="1"/>
  <c r="D77" i="1"/>
  <c r="C77" i="1"/>
  <c r="H77" i="1" s="1"/>
  <c r="D76" i="1"/>
  <c r="G76" i="1" s="1"/>
  <c r="C76" i="1"/>
  <c r="H76" i="1" s="1"/>
  <c r="D75" i="1"/>
  <c r="C75" i="1"/>
  <c r="H75" i="1" s="1"/>
  <c r="D74" i="1"/>
  <c r="G74" i="1" s="1"/>
  <c r="C74" i="1"/>
  <c r="H74" i="1" s="1"/>
  <c r="D73" i="1"/>
  <c r="C73" i="1"/>
  <c r="H73" i="1" s="1"/>
  <c r="D72" i="1"/>
  <c r="G72" i="1" s="1"/>
  <c r="C72" i="1"/>
  <c r="H72" i="1" s="1"/>
  <c r="D71" i="1"/>
  <c r="C71" i="1"/>
  <c r="H71" i="1" s="1"/>
  <c r="D70" i="1"/>
  <c r="G70" i="1" s="1"/>
  <c r="C70" i="1"/>
  <c r="H70" i="1" s="1"/>
  <c r="D69" i="1"/>
  <c r="C69" i="1"/>
  <c r="H69" i="1" s="1"/>
  <c r="D68" i="1"/>
  <c r="G68" i="1" s="1"/>
  <c r="C68" i="1"/>
  <c r="H68" i="1" s="1"/>
  <c r="D67" i="1"/>
  <c r="C67" i="1"/>
  <c r="H67" i="1" s="1"/>
  <c r="D66" i="1"/>
  <c r="G66" i="1" s="1"/>
  <c r="C66" i="1"/>
  <c r="H66" i="1" s="1"/>
  <c r="D65" i="1"/>
  <c r="C65" i="1"/>
  <c r="H65" i="1" s="1"/>
  <c r="D64" i="1"/>
  <c r="G64" i="1" s="1"/>
  <c r="C64" i="1"/>
  <c r="H64" i="1" s="1"/>
  <c r="D63" i="1"/>
  <c r="C63" i="1"/>
  <c r="H63" i="1" s="1"/>
  <c r="D62" i="1"/>
  <c r="G62" i="1" s="1"/>
  <c r="C62" i="1"/>
  <c r="H62" i="1" s="1"/>
  <c r="D61" i="1"/>
  <c r="C61" i="1"/>
  <c r="H61" i="1" s="1"/>
  <c r="D60" i="1"/>
  <c r="G60" i="1" s="1"/>
  <c r="C60" i="1"/>
  <c r="H60" i="1" s="1"/>
  <c r="D59" i="1"/>
  <c r="C59" i="1"/>
  <c r="H59" i="1" s="1"/>
  <c r="D58" i="1"/>
  <c r="G58" i="1" s="1"/>
  <c r="C58" i="1"/>
  <c r="H58" i="1" s="1"/>
  <c r="D57" i="1"/>
  <c r="C57" i="1"/>
  <c r="H57" i="1" s="1"/>
  <c r="D56" i="1"/>
  <c r="G56" i="1" s="1"/>
  <c r="C56" i="1"/>
  <c r="C55" i="1"/>
  <c r="D54" i="1"/>
  <c r="G54" i="1" s="1"/>
  <c r="C54" i="1"/>
  <c r="H54" i="1" s="1"/>
  <c r="D53" i="1"/>
  <c r="C53" i="1"/>
  <c r="H53" i="1" s="1"/>
  <c r="D52" i="1"/>
  <c r="G52" i="1" s="1"/>
  <c r="C52" i="1"/>
  <c r="H52" i="1" s="1"/>
  <c r="D51" i="1"/>
  <c r="C51" i="1"/>
  <c r="H51" i="1" s="1"/>
  <c r="D50" i="1"/>
  <c r="G50" i="1" s="1"/>
  <c r="C50" i="1"/>
  <c r="H50" i="1" s="1"/>
  <c r="D49" i="1"/>
  <c r="C49" i="1"/>
  <c r="H49" i="1" s="1"/>
  <c r="D48" i="1"/>
  <c r="G48" i="1" s="1"/>
  <c r="C48" i="1"/>
  <c r="H48" i="1" s="1"/>
  <c r="D47" i="1"/>
  <c r="C47" i="1"/>
  <c r="H47" i="1" s="1"/>
  <c r="D45" i="1"/>
  <c r="C45" i="1"/>
  <c r="H45" i="1" s="1"/>
  <c r="D44" i="1"/>
  <c r="G44" i="1" s="1"/>
  <c r="C44" i="1"/>
  <c r="H44" i="1" s="1"/>
  <c r="D43" i="1"/>
  <c r="C43" i="1"/>
  <c r="H43" i="1" s="1"/>
  <c r="D42" i="1"/>
  <c r="G42" i="1" s="1"/>
  <c r="C42" i="1"/>
  <c r="H42" i="1" s="1"/>
  <c r="D41" i="1"/>
  <c r="C41" i="1"/>
  <c r="H41" i="1" s="1"/>
  <c r="D40" i="1"/>
  <c r="G40" i="1" s="1"/>
  <c r="C40" i="1"/>
  <c r="H40" i="1" s="1"/>
  <c r="D39" i="1"/>
  <c r="C39" i="1"/>
  <c r="H39" i="1" s="1"/>
  <c r="D38" i="1"/>
  <c r="G38" i="1" s="1"/>
  <c r="C38" i="1"/>
  <c r="H38" i="1" s="1"/>
  <c r="D37" i="1"/>
  <c r="C37" i="1"/>
  <c r="H37" i="1" s="1"/>
  <c r="D36" i="1"/>
  <c r="G36" i="1" s="1"/>
  <c r="C36" i="1"/>
  <c r="H36" i="1" s="1"/>
  <c r="D35" i="1"/>
  <c r="C35" i="1"/>
  <c r="H35" i="1" s="1"/>
  <c r="D34" i="1"/>
  <c r="G34" i="1" s="1"/>
  <c r="C34" i="1"/>
  <c r="H34" i="1" s="1"/>
  <c r="D33" i="1"/>
  <c r="C33" i="1"/>
  <c r="H33" i="1" s="1"/>
  <c r="D32" i="1"/>
  <c r="G32" i="1" s="1"/>
  <c r="C32" i="1"/>
  <c r="H32" i="1" s="1"/>
  <c r="D31" i="1"/>
  <c r="C31" i="1"/>
  <c r="H31" i="1" s="1"/>
  <c r="D30" i="1"/>
  <c r="G30" i="1" s="1"/>
  <c r="C30" i="1"/>
  <c r="H30" i="1" s="1"/>
  <c r="D29" i="1"/>
  <c r="C29" i="1"/>
  <c r="H29" i="1" s="1"/>
  <c r="D28" i="1"/>
  <c r="G28" i="1" s="1"/>
  <c r="C28" i="1"/>
  <c r="H28" i="1" s="1"/>
  <c r="D27" i="1"/>
  <c r="C27" i="1"/>
  <c r="H27" i="1" s="1"/>
  <c r="D26" i="1"/>
  <c r="G26" i="1" s="1"/>
  <c r="C26" i="1"/>
  <c r="H26" i="1" s="1"/>
  <c r="C25" i="1"/>
  <c r="D24" i="1"/>
  <c r="G24" i="1" s="1"/>
  <c r="C24" i="1"/>
  <c r="H24" i="1" s="1"/>
  <c r="D23" i="1"/>
  <c r="C23" i="1"/>
  <c r="H23" i="1" s="1"/>
  <c r="D22" i="1"/>
  <c r="G22" i="1" s="1"/>
  <c r="C22" i="1"/>
  <c r="H22" i="1" s="1"/>
  <c r="D21" i="1"/>
  <c r="C21" i="1"/>
  <c r="H21" i="1" s="1"/>
  <c r="D20" i="1"/>
  <c r="G20" i="1" s="1"/>
  <c r="C20" i="1"/>
  <c r="D19" i="1"/>
  <c r="C19" i="1"/>
  <c r="H19" i="1" s="1"/>
  <c r="D18" i="1"/>
  <c r="G18" i="1" s="1"/>
  <c r="C18" i="1"/>
  <c r="H18" i="1" s="1"/>
  <c r="D17" i="1"/>
  <c r="C17" i="1"/>
  <c r="H17" i="1" s="1"/>
  <c r="D16" i="1"/>
  <c r="G16" i="1" s="1"/>
  <c r="C16" i="1"/>
  <c r="H16" i="1" s="1"/>
  <c r="D15" i="1"/>
  <c r="C15" i="1"/>
  <c r="H15" i="1" s="1"/>
  <c r="D14" i="1"/>
  <c r="G14" i="1" s="1"/>
  <c r="C14" i="1"/>
  <c r="H14" i="1" s="1"/>
  <c r="D13" i="1"/>
  <c r="C13" i="1"/>
  <c r="H13" i="1" s="1"/>
  <c r="D12" i="1"/>
  <c r="G12" i="1" s="1"/>
  <c r="C12" i="1"/>
  <c r="H12" i="1" s="1"/>
  <c r="D11" i="1"/>
  <c r="C11" i="1"/>
  <c r="D10" i="1"/>
  <c r="G10" i="1" s="1"/>
  <c r="C10" i="1"/>
  <c r="H10" i="1" s="1"/>
  <c r="D9" i="1"/>
  <c r="C9" i="1"/>
  <c r="H9" i="1" s="1"/>
  <c r="D8" i="1"/>
  <c r="G8" i="1" s="1"/>
  <c r="C8" i="1"/>
  <c r="D7" i="1"/>
  <c r="C7" i="1"/>
  <c r="D6" i="1"/>
  <c r="G6" i="1" s="1"/>
  <c r="C6" i="1"/>
  <c r="H6" i="1" s="1"/>
  <c r="D5" i="1"/>
  <c r="C5" i="1"/>
  <c r="H5" i="1" s="1"/>
  <c r="D4" i="1"/>
  <c r="G4" i="1" s="1"/>
  <c r="C4" i="1"/>
  <c r="C3" i="1"/>
  <c r="H1414" i="1" l="1"/>
  <c r="H1412" i="1"/>
  <c r="C411" i="1"/>
  <c r="H411" i="1"/>
  <c r="F416" i="4"/>
  <c r="E273" i="9"/>
  <c r="B273" i="9" s="1"/>
  <c r="H412" i="1"/>
  <c r="H1224" i="1"/>
  <c r="E281" i="9"/>
  <c r="B281" i="9" s="1"/>
  <c r="H1264" i="1"/>
  <c r="G1156" i="1"/>
  <c r="F177" i="5"/>
  <c r="G1154" i="1"/>
  <c r="F239" i="5"/>
  <c r="H1217" i="1"/>
  <c r="G1235" i="1"/>
  <c r="H1235" i="1"/>
  <c r="H1263" i="1"/>
  <c r="G1245" i="1"/>
  <c r="G1244" i="1"/>
  <c r="G1265" i="1"/>
  <c r="E308" i="9"/>
  <c r="B308" i="9" s="1"/>
  <c r="G1264" i="1"/>
  <c r="G1240" i="1"/>
  <c r="G1236" i="1"/>
  <c r="F259" i="5"/>
  <c r="G1237" i="1"/>
  <c r="G1233" i="1"/>
  <c r="G1232" i="1"/>
  <c r="E245" i="5"/>
  <c r="D1222" i="1" s="1"/>
  <c r="G1223" i="1"/>
  <c r="G1216" i="1"/>
  <c r="G1165" i="1"/>
  <c r="G1163" i="1"/>
  <c r="H1154" i="1"/>
  <c r="G1157" i="1"/>
  <c r="G1155" i="1"/>
  <c r="H1148" i="1"/>
  <c r="G1148" i="1"/>
  <c r="F170" i="5"/>
  <c r="G1147" i="1"/>
  <c r="H1142" i="1"/>
  <c r="G1142" i="1"/>
  <c r="G1143" i="1"/>
  <c r="F164" i="5"/>
  <c r="G1141" i="1"/>
  <c r="G1140" i="1"/>
  <c r="G1137" i="1"/>
  <c r="G1136" i="1"/>
  <c r="G1125" i="1"/>
  <c r="H1112" i="1"/>
  <c r="G1113" i="1"/>
  <c r="G1117" i="1"/>
  <c r="F134" i="5"/>
  <c r="G1056" i="1"/>
  <c r="G1060" i="1"/>
  <c r="F78" i="5"/>
  <c r="G1054" i="1"/>
  <c r="G1048" i="1"/>
  <c r="G1050" i="1"/>
  <c r="G993" i="1"/>
  <c r="H1012" i="1"/>
  <c r="F19" i="5"/>
  <c r="G1026" i="1"/>
  <c r="F45" i="5"/>
  <c r="G1023" i="1"/>
  <c r="G1025" i="1"/>
  <c r="G1020" i="1"/>
  <c r="G1019" i="1"/>
  <c r="G1008" i="1"/>
  <c r="G1006" i="1"/>
  <c r="G1004" i="1"/>
  <c r="G1003" i="1"/>
  <c r="G1002" i="1"/>
  <c r="G1000" i="1"/>
  <c r="E12" i="5"/>
  <c r="F12" i="5" s="1"/>
  <c r="G999" i="1"/>
  <c r="G998" i="1"/>
  <c r="G997" i="1"/>
  <c r="D991" i="1"/>
  <c r="G995" i="1"/>
  <c r="G986" i="1"/>
  <c r="G987" i="1"/>
  <c r="G1301" i="1"/>
  <c r="H1429" i="1"/>
  <c r="G1424" i="1"/>
  <c r="G1426" i="1"/>
  <c r="E129" i="6"/>
  <c r="D1423" i="1" s="1"/>
  <c r="G1416" i="1"/>
  <c r="G1418" i="1"/>
  <c r="G1412" i="1"/>
  <c r="G1414" i="1"/>
  <c r="F118" i="6"/>
  <c r="H1409" i="1"/>
  <c r="G1409" i="1"/>
  <c r="F115" i="6"/>
  <c r="E114" i="6"/>
  <c r="D1408" i="1" s="1"/>
  <c r="G1411" i="1"/>
  <c r="G1407" i="1"/>
  <c r="G1401" i="1"/>
  <c r="G1403" i="1"/>
  <c r="F107" i="6"/>
  <c r="G1382" i="1"/>
  <c r="G1380" i="1"/>
  <c r="G1376" i="1"/>
  <c r="G1369" i="1"/>
  <c r="G1355" i="1"/>
  <c r="D1322" i="1"/>
  <c r="G1302" i="1"/>
  <c r="G1300" i="1"/>
  <c r="F6" i="6"/>
  <c r="J1476" i="1"/>
  <c r="E22" i="7"/>
  <c r="G1471" i="1"/>
  <c r="E38" i="7"/>
  <c r="H1470" i="1"/>
  <c r="H1437" i="1"/>
  <c r="F215" i="9"/>
  <c r="B215" i="9" s="1"/>
  <c r="G827" i="1"/>
  <c r="G631" i="1"/>
  <c r="G819" i="1"/>
  <c r="G814" i="1"/>
  <c r="G719" i="1"/>
  <c r="E46" i="9"/>
  <c r="B46" i="9" s="1"/>
  <c r="G711" i="1"/>
  <c r="H666" i="1"/>
  <c r="H654" i="1"/>
  <c r="E26" i="9"/>
  <c r="B26" i="9" s="1"/>
  <c r="E22" i="9"/>
  <c r="B22" i="9" s="1"/>
  <c r="H646" i="1"/>
  <c r="B275" i="9"/>
  <c r="G643" i="1"/>
  <c r="G645" i="1"/>
  <c r="G642" i="1"/>
  <c r="G641" i="1"/>
  <c r="G632" i="1"/>
  <c r="G406" i="1"/>
  <c r="E644" i="4"/>
  <c r="D638" i="1" s="1"/>
  <c r="H638" i="1" s="1"/>
  <c r="G405" i="1"/>
  <c r="G290" i="1"/>
  <c r="G412" i="1"/>
  <c r="F417" i="4"/>
  <c r="G411" i="1"/>
  <c r="E643" i="4"/>
  <c r="D637" i="1" s="1"/>
  <c r="H288" i="1"/>
  <c r="G600" i="1"/>
  <c r="F593" i="4"/>
  <c r="E593" i="4"/>
  <c r="D587" i="1" s="1"/>
  <c r="G366" i="1"/>
  <c r="H365" i="1"/>
  <c r="D364" i="1"/>
  <c r="F356" i="4"/>
  <c r="E351" i="4"/>
  <c r="D346" i="1" s="1"/>
  <c r="G150" i="1"/>
  <c r="E263" i="4"/>
  <c r="D259" i="1" s="1"/>
  <c r="E70" i="9"/>
  <c r="B70" i="9" s="1"/>
  <c r="H257" i="1"/>
  <c r="H256" i="1"/>
  <c r="E252" i="4"/>
  <c r="D248" i="1" s="1"/>
  <c r="H248" i="1" s="1"/>
  <c r="F259" i="4"/>
  <c r="D236" i="1"/>
  <c r="E224" i="4"/>
  <c r="D220" i="1" s="1"/>
  <c r="B225" i="9"/>
  <c r="H209" i="1"/>
  <c r="G192" i="1"/>
  <c r="H206" i="1"/>
  <c r="G191" i="1"/>
  <c r="G189" i="1"/>
  <c r="G186" i="1"/>
  <c r="F223" i="9"/>
  <c r="B223" i="9" s="1"/>
  <c r="F188" i="4"/>
  <c r="E47" i="9"/>
  <c r="B47" i="9" s="1"/>
  <c r="B221" i="9"/>
  <c r="H184" i="1"/>
  <c r="G185" i="1"/>
  <c r="G181" i="1"/>
  <c r="E43" i="9"/>
  <c r="B43" i="9" s="1"/>
  <c r="E42" i="9"/>
  <c r="B42" i="9" s="1"/>
  <c r="G177" i="1"/>
  <c r="G176" i="1"/>
  <c r="G175" i="1"/>
  <c r="F177" i="4"/>
  <c r="G173" i="1"/>
  <c r="F169" i="4"/>
  <c r="E163" i="4"/>
  <c r="D159" i="1" s="1"/>
  <c r="H159" i="1" s="1"/>
  <c r="G165" i="1"/>
  <c r="G163" i="1"/>
  <c r="F164" i="4"/>
  <c r="G160" i="1"/>
  <c r="E152" i="4"/>
  <c r="F159" i="4"/>
  <c r="G155" i="1"/>
  <c r="E40" i="9"/>
  <c r="B40" i="9" s="1"/>
  <c r="G149" i="1"/>
  <c r="H296" i="1"/>
  <c r="G294" i="1"/>
  <c r="H136" i="1"/>
  <c r="F140" i="4"/>
  <c r="G135" i="1"/>
  <c r="G123" i="1"/>
  <c r="F124" i="4"/>
  <c r="G121" i="1"/>
  <c r="F125" i="4"/>
  <c r="G117" i="1"/>
  <c r="F217" i="9"/>
  <c r="B217" i="9" s="1"/>
  <c r="G113" i="1"/>
  <c r="E38" i="9"/>
  <c r="B38" i="9" s="1"/>
  <c r="G108" i="1"/>
  <c r="F112" i="4"/>
  <c r="G103" i="1"/>
  <c r="G106" i="1"/>
  <c r="E106" i="4"/>
  <c r="D102" i="1" s="1"/>
  <c r="F107" i="4"/>
  <c r="H93" i="1"/>
  <c r="H90" i="1"/>
  <c r="H87" i="1"/>
  <c r="H89" i="1"/>
  <c r="H88" i="1"/>
  <c r="H83" i="1"/>
  <c r="H79" i="1"/>
  <c r="H82" i="1"/>
  <c r="F83" i="4"/>
  <c r="H56" i="1"/>
  <c r="H55" i="1"/>
  <c r="E50" i="4"/>
  <c r="D46" i="1" s="1"/>
  <c r="F59" i="4"/>
  <c r="H25" i="1"/>
  <c r="F29" i="4"/>
  <c r="E24" i="9"/>
  <c r="B24" i="9" s="1"/>
  <c r="H20" i="1"/>
  <c r="H11" i="1"/>
  <c r="H8" i="1"/>
  <c r="H7" i="1"/>
  <c r="H4" i="1"/>
  <c r="E7" i="4"/>
  <c r="D3" i="1" s="1"/>
  <c r="G3" i="1" s="1"/>
  <c r="F8" i="4"/>
  <c r="E33" i="9"/>
  <c r="B33" i="9" s="1"/>
  <c r="E27" i="9"/>
  <c r="B27" i="9" s="1"/>
  <c r="E32" i="9"/>
  <c r="B32" i="9" s="1"/>
  <c r="E287" i="9"/>
  <c r="B287" i="9" s="1"/>
  <c r="E293" i="9"/>
  <c r="B293" i="9" s="1"/>
  <c r="E302" i="9"/>
  <c r="B302" i="9" s="1"/>
  <c r="H1579" i="1"/>
  <c r="H1576" i="1"/>
  <c r="E285" i="9"/>
  <c r="B285" i="9" s="1"/>
  <c r="G1508" i="1"/>
  <c r="H1497" i="1"/>
  <c r="H1553" i="1"/>
  <c r="G1552" i="1"/>
  <c r="G1539" i="1"/>
  <c r="G1536" i="1"/>
  <c r="H1533" i="1"/>
  <c r="H1532" i="1"/>
  <c r="G1531" i="1"/>
  <c r="G1515" i="1"/>
  <c r="D24" i="8"/>
  <c r="C1499" i="1" s="1"/>
  <c r="H1499" i="1" s="1"/>
  <c r="H1509" i="1"/>
  <c r="H1501" i="1"/>
  <c r="G1503" i="1"/>
  <c r="H1493" i="1"/>
  <c r="G1492" i="1"/>
  <c r="G1489" i="1"/>
  <c r="D6" i="8"/>
  <c r="C1481" i="1" s="1"/>
  <c r="H1481" i="1" s="1"/>
  <c r="H1485" i="1"/>
  <c r="G1484" i="1"/>
  <c r="E286" i="9"/>
  <c r="B286" i="9" s="1"/>
  <c r="G302" i="1"/>
  <c r="H302" i="1"/>
  <c r="G164" i="1"/>
  <c r="H199" i="1"/>
  <c r="G199" i="1"/>
  <c r="H260" i="1"/>
  <c r="G260" i="1"/>
  <c r="G318" i="1"/>
  <c r="H318" i="1"/>
  <c r="H340" i="1"/>
  <c r="G340" i="1"/>
  <c r="H375" i="1"/>
  <c r="G375" i="1"/>
  <c r="J1458" i="1"/>
  <c r="H1458" i="1"/>
  <c r="G1458" i="1"/>
  <c r="J1477" i="1"/>
  <c r="H1477" i="1"/>
  <c r="G1477" i="1"/>
  <c r="H107" i="1"/>
  <c r="G114" i="1"/>
  <c r="H116" i="1"/>
  <c r="H123" i="1"/>
  <c r="G130" i="1"/>
  <c r="H132" i="1"/>
  <c r="H139" i="1"/>
  <c r="G146" i="1"/>
  <c r="H155" i="1"/>
  <c r="G162" i="1"/>
  <c r="H171" i="1"/>
  <c r="G178" i="1"/>
  <c r="H180" i="1"/>
  <c r="H187" i="1"/>
  <c r="G194" i="1"/>
  <c r="H196" i="1"/>
  <c r="G208" i="1"/>
  <c r="G214" i="1"/>
  <c r="G217" i="1"/>
  <c r="H230" i="1"/>
  <c r="H233" i="1"/>
  <c r="H239" i="1"/>
  <c r="G239" i="1"/>
  <c r="H270" i="1"/>
  <c r="H273" i="1"/>
  <c r="H279" i="1"/>
  <c r="G279" i="1"/>
  <c r="H289" i="1"/>
  <c r="H294" i="1"/>
  <c r="G297" i="1"/>
  <c r="H313" i="1"/>
  <c r="G313" i="1"/>
  <c r="H322" i="1"/>
  <c r="G322" i="1"/>
  <c r="G334" i="1"/>
  <c r="H334" i="1"/>
  <c r="G337" i="1"/>
  <c r="G378" i="1"/>
  <c r="H284" i="1"/>
  <c r="G284" i="1"/>
  <c r="H392" i="1"/>
  <c r="G392" i="1"/>
  <c r="H1527" i="1"/>
  <c r="G1527" i="1"/>
  <c r="H121" i="1"/>
  <c r="H215" i="1"/>
  <c r="G215" i="1"/>
  <c r="H329" i="1"/>
  <c r="G329" i="1"/>
  <c r="H361" i="1"/>
  <c r="G361" i="1"/>
  <c r="H103" i="1"/>
  <c r="G110" i="1"/>
  <c r="H119" i="1"/>
  <c r="G126" i="1"/>
  <c r="H135" i="1"/>
  <c r="G142" i="1"/>
  <c r="H151" i="1"/>
  <c r="G158" i="1"/>
  <c r="H167" i="1"/>
  <c r="G174" i="1"/>
  <c r="H183" i="1"/>
  <c r="G190" i="1"/>
  <c r="H212" i="1"/>
  <c r="G212" i="1"/>
  <c r="G224" i="1"/>
  <c r="G230" i="1"/>
  <c r="G233" i="1"/>
  <c r="H246" i="1"/>
  <c r="H249" i="1"/>
  <c r="H255" i="1"/>
  <c r="G255" i="1"/>
  <c r="G264" i="1"/>
  <c r="G270" i="1"/>
  <c r="G273" i="1"/>
  <c r="G289" i="1"/>
  <c r="H300" i="1"/>
  <c r="G326" i="1"/>
  <c r="H326" i="1"/>
  <c r="H367" i="1"/>
  <c r="G367" i="1"/>
  <c r="H370" i="1"/>
  <c r="G370" i="1"/>
  <c r="H223" i="1"/>
  <c r="G223" i="1"/>
  <c r="H244" i="1"/>
  <c r="G244" i="1"/>
  <c r="H263" i="1"/>
  <c r="G263" i="1"/>
  <c r="H105" i="1"/>
  <c r="H153" i="1"/>
  <c r="H169" i="1"/>
  <c r="H185" i="1"/>
  <c r="H197" i="1"/>
  <c r="G197" i="1"/>
  <c r="H236" i="1"/>
  <c r="G236" i="1"/>
  <c r="G257" i="1"/>
  <c r="H276" i="1"/>
  <c r="G276" i="1"/>
  <c r="G310" i="1"/>
  <c r="H310" i="1"/>
  <c r="H319" i="1"/>
  <c r="G319" i="1"/>
  <c r="H366" i="1"/>
  <c r="H399" i="1"/>
  <c r="G399"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H101" i="1"/>
  <c r="H117" i="1"/>
  <c r="H133" i="1"/>
  <c r="H149" i="1"/>
  <c r="H165" i="1"/>
  <c r="H181" i="1"/>
  <c r="G206" i="1"/>
  <c r="G209" i="1"/>
  <c r="H222" i="1"/>
  <c r="H225" i="1"/>
  <c r="H231" i="1"/>
  <c r="G231" i="1"/>
  <c r="H252" i="1"/>
  <c r="G252" i="1"/>
  <c r="H262" i="1"/>
  <c r="H265" i="1"/>
  <c r="H271" i="1"/>
  <c r="G271" i="1"/>
  <c r="G320" i="1"/>
  <c r="H320" i="1"/>
  <c r="H353" i="1"/>
  <c r="G400" i="1"/>
  <c r="H400" i="1"/>
  <c r="H137" i="1"/>
  <c r="G254" i="1"/>
  <c r="H207" i="1"/>
  <c r="G207" i="1"/>
  <c r="H228" i="1"/>
  <c r="G228" i="1"/>
  <c r="H268" i="1"/>
  <c r="G268" i="1"/>
  <c r="H362" i="1"/>
  <c r="G362" i="1"/>
  <c r="H397" i="1"/>
  <c r="G397" i="1"/>
  <c r="H204" i="1"/>
  <c r="G204" i="1"/>
  <c r="H238" i="1"/>
  <c r="H241" i="1"/>
  <c r="H247" i="1"/>
  <c r="G247" i="1"/>
  <c r="H278" i="1"/>
  <c r="H281" i="1"/>
  <c r="H305" i="1"/>
  <c r="G305" i="1"/>
  <c r="H321" i="1"/>
  <c r="G321" i="1"/>
  <c r="H359" i="1"/>
  <c r="G359" i="1"/>
  <c r="H383" i="1"/>
  <c r="G383" i="1"/>
  <c r="H202" i="1"/>
  <c r="H210" i="1"/>
  <c r="H218" i="1"/>
  <c r="H226" i="1"/>
  <c r="H234" i="1"/>
  <c r="H242" i="1"/>
  <c r="H250" i="1"/>
  <c r="H258" i="1"/>
  <c r="H266" i="1"/>
  <c r="H274" i="1"/>
  <c r="H282" i="1"/>
  <c r="H295" i="1"/>
  <c r="G295" i="1"/>
  <c r="H343" i="1"/>
  <c r="G343" i="1"/>
  <c r="H351" i="1"/>
  <c r="G351" i="1"/>
  <c r="H376" i="1"/>
  <c r="G384" i="1"/>
  <c r="H384" i="1"/>
  <c r="H401" i="1"/>
  <c r="E420" i="4"/>
  <c r="D415" i="1"/>
  <c r="H205" i="1"/>
  <c r="H213" i="1"/>
  <c r="H221" i="1"/>
  <c r="H229" i="1"/>
  <c r="H237" i="1"/>
  <c r="H245" i="1"/>
  <c r="H253" i="1"/>
  <c r="H261" i="1"/>
  <c r="H269" i="1"/>
  <c r="H277" i="1"/>
  <c r="H303" i="1"/>
  <c r="G303" i="1"/>
  <c r="H311" i="1"/>
  <c r="G311" i="1"/>
  <c r="H327" i="1"/>
  <c r="G327" i="1"/>
  <c r="H335" i="1"/>
  <c r="G335" i="1"/>
  <c r="H360" i="1"/>
  <c r="G368" i="1"/>
  <c r="H368" i="1"/>
  <c r="G352" i="1"/>
  <c r="H352" i="1"/>
  <c r="H393" i="1"/>
  <c r="G393" i="1"/>
  <c r="H1530" i="1"/>
  <c r="G1530" i="1"/>
  <c r="H1543" i="1"/>
  <c r="G1543" i="1"/>
  <c r="D50" i="4"/>
  <c r="F51" i="4"/>
  <c r="H203" i="1"/>
  <c r="H211" i="1"/>
  <c r="H219" i="1"/>
  <c r="H227" i="1"/>
  <c r="H235" i="1"/>
  <c r="H243" i="1"/>
  <c r="H251" i="1"/>
  <c r="H267" i="1"/>
  <c r="H275" i="1"/>
  <c r="H283" i="1"/>
  <c r="H304" i="1"/>
  <c r="H312" i="1"/>
  <c r="H328" i="1"/>
  <c r="G336" i="1"/>
  <c r="H336" i="1"/>
  <c r="H369" i="1"/>
  <c r="G374" i="1"/>
  <c r="H377" i="1"/>
  <c r="G377" i="1"/>
  <c r="J1465" i="1"/>
  <c r="H1465" i="1"/>
  <c r="G1465" i="1"/>
  <c r="I1465" i="1" s="1"/>
  <c r="H291" i="1"/>
  <c r="H307" i="1"/>
  <c r="H323" i="1"/>
  <c r="H339" i="1"/>
  <c r="H355" i="1"/>
  <c r="H371" i="1"/>
  <c r="H387" i="1"/>
  <c r="G391" i="1"/>
  <c r="J1440" i="1"/>
  <c r="H1440" i="1"/>
  <c r="G1440" i="1"/>
  <c r="J1464" i="1"/>
  <c r="H1464" i="1"/>
  <c r="G1464" i="1"/>
  <c r="H1478" i="1"/>
  <c r="G1478" i="1"/>
  <c r="I1478" i="1" s="1"/>
  <c r="H1554" i="1"/>
  <c r="G1554" i="1"/>
  <c r="H1562" i="1"/>
  <c r="G1562" i="1"/>
  <c r="H1475" i="1"/>
  <c r="G1475" i="1"/>
  <c r="H1546" i="1"/>
  <c r="G1546" i="1"/>
  <c r="J1457" i="1"/>
  <c r="H1457" i="1"/>
  <c r="G1457" i="1"/>
  <c r="H1482" i="1"/>
  <c r="G1482" i="1"/>
  <c r="H1490" i="1"/>
  <c r="G1490" i="1"/>
  <c r="H1498" i="1"/>
  <c r="G1498" i="1"/>
  <c r="H1506" i="1"/>
  <c r="G1506" i="1"/>
  <c r="H1514" i="1"/>
  <c r="G1514" i="1"/>
  <c r="H1538" i="1"/>
  <c r="G1538" i="1"/>
  <c r="H1551" i="1"/>
  <c r="G1551" i="1"/>
  <c r="H299" i="1"/>
  <c r="H315" i="1"/>
  <c r="H331" i="1"/>
  <c r="H347" i="1"/>
  <c r="H363" i="1"/>
  <c r="H379" i="1"/>
  <c r="H395" i="1"/>
  <c r="I1441" i="1"/>
  <c r="J1444" i="1"/>
  <c r="H1444" i="1"/>
  <c r="G1444" i="1"/>
  <c r="I1444" i="1" s="1"/>
  <c r="H1535" i="1"/>
  <c r="G1535" i="1"/>
  <c r="E82" i="4"/>
  <c r="D78" i="1" s="1"/>
  <c r="G78" i="1" s="1"/>
  <c r="J1474" i="1"/>
  <c r="H1474" i="1"/>
  <c r="G1474" i="1"/>
  <c r="H1578" i="1"/>
  <c r="G1578" i="1"/>
  <c r="J1478" i="1"/>
  <c r="H1570" i="1"/>
  <c r="G1570" i="1"/>
  <c r="J1451" i="1"/>
  <c r="H1451" i="1"/>
  <c r="G1451" i="1"/>
  <c r="H1461" i="1"/>
  <c r="G1461" i="1"/>
  <c r="J1468" i="1"/>
  <c r="H1468" i="1"/>
  <c r="G1468" i="1"/>
  <c r="H1065" i="1"/>
  <c r="G1065" i="1"/>
  <c r="I27" i="3"/>
  <c r="G1550" i="1"/>
  <c r="H1550" i="1"/>
  <c r="J1447" i="1"/>
  <c r="H1447" i="1"/>
  <c r="G1447" i="1"/>
  <c r="F643" i="4"/>
  <c r="C637" i="1"/>
  <c r="F421" i="4"/>
  <c r="D420" i="4"/>
  <c r="C415" i="1"/>
  <c r="H1211" i="1"/>
  <c r="G1211" i="1"/>
  <c r="F242" i="5"/>
  <c r="D238" i="5"/>
  <c r="C1219" i="1"/>
  <c r="I1467" i="1"/>
  <c r="H1522" i="1"/>
  <c r="G1522" i="1"/>
  <c r="E528" i="4"/>
  <c r="D523" i="1"/>
  <c r="F587" i="4"/>
  <c r="D580" i="4"/>
  <c r="C581" i="1"/>
  <c r="F629" i="4"/>
  <c r="D625" i="4"/>
  <c r="C623" i="1"/>
  <c r="E118" i="5"/>
  <c r="D1096" i="1" s="1"/>
  <c r="D1097" i="1"/>
  <c r="H1454" i="1"/>
  <c r="G1454" i="1"/>
  <c r="H1471" i="1"/>
  <c r="G1559" i="1"/>
  <c r="G1567" i="1"/>
  <c r="G1575" i="1"/>
  <c r="F139" i="4"/>
  <c r="D1047" i="1"/>
  <c r="J1439" i="1"/>
  <c r="H1442" i="1"/>
  <c r="I1442" i="1" s="1"/>
  <c r="J1443" i="1"/>
  <c r="H1486" i="1"/>
  <c r="H1494" i="1"/>
  <c r="H1502" i="1"/>
  <c r="H1510" i="1"/>
  <c r="H1526" i="1"/>
  <c r="H1534" i="1"/>
  <c r="H1542" i="1"/>
  <c r="H1558" i="1"/>
  <c r="H1566" i="1"/>
  <c r="H1574" i="1"/>
  <c r="G21" i="9"/>
  <c r="H21" i="9"/>
  <c r="F225" i="4"/>
  <c r="D224" i="4"/>
  <c r="D151" i="4" s="1"/>
  <c r="F351" i="4"/>
  <c r="E363" i="4"/>
  <c r="D358" i="1" s="1"/>
  <c r="F418" i="4"/>
  <c r="D69" i="5"/>
  <c r="F70" i="5"/>
  <c r="F119" i="5"/>
  <c r="D118" i="5"/>
  <c r="H307" i="9"/>
  <c r="E176" i="5"/>
  <c r="F234" i="5"/>
  <c r="D89" i="6"/>
  <c r="F122" i="6"/>
  <c r="D114" i="6"/>
  <c r="H1448" i="1"/>
  <c r="I1448" i="1" s="1"/>
  <c r="H1452" i="1"/>
  <c r="I1452" i="1" s="1"/>
  <c r="F196" i="4"/>
  <c r="D206" i="5"/>
  <c r="F207" i="5"/>
  <c r="G1565" i="1"/>
  <c r="G1573" i="1"/>
  <c r="D263" i="4"/>
  <c r="D7" i="5"/>
  <c r="F8" i="5"/>
  <c r="G307" i="9"/>
  <c r="D176" i="5"/>
  <c r="D22" i="7"/>
  <c r="D5" i="7" s="1"/>
  <c r="G1427" i="1"/>
  <c r="G1429" i="1"/>
  <c r="G1431" i="1"/>
  <c r="G1437" i="1"/>
  <c r="G1439" i="1"/>
  <c r="I1439" i="1" s="1"/>
  <c r="G1443" i="1"/>
  <c r="I1443" i="1" s="1"/>
  <c r="D49" i="8"/>
  <c r="G1446" i="1"/>
  <c r="I1446" i="1" s="1"/>
  <c r="G1450" i="1"/>
  <c r="I1450" i="1" s="1"/>
  <c r="G1456" i="1"/>
  <c r="I1456" i="1" s="1"/>
  <c r="G1460" i="1"/>
  <c r="I1460" i="1" s="1"/>
  <c r="G1463" i="1"/>
  <c r="I1463" i="1" s="1"/>
  <c r="G1470" i="1"/>
  <c r="G1473" i="1"/>
  <c r="I1473" i="1" s="1"/>
  <c r="G1476" i="1"/>
  <c r="I1476" i="1" s="1"/>
  <c r="G1483" i="1"/>
  <c r="G1491" i="1"/>
  <c r="G1507" i="1"/>
  <c r="G1523" i="1"/>
  <c r="F210" i="4"/>
  <c r="F216" i="4"/>
  <c r="F312" i="4"/>
  <c r="D311" i="4"/>
  <c r="D350" i="4"/>
  <c r="D567" i="4"/>
  <c r="F246" i="5"/>
  <c r="D245" i="5"/>
  <c r="D35" i="6"/>
  <c r="F36" i="6"/>
  <c r="E311" i="4"/>
  <c r="F364" i="4"/>
  <c r="D363" i="4"/>
  <c r="F460" i="4"/>
  <c r="F473" i="4"/>
  <c r="D472" i="4"/>
  <c r="G309" i="9"/>
  <c r="E309" i="9" s="1"/>
  <c r="B309" i="9" s="1"/>
  <c r="F190" i="5"/>
  <c r="E5" i="7"/>
  <c r="F603" i="4"/>
  <c r="F13" i="5"/>
  <c r="H289" i="9"/>
  <c r="F149" i="5"/>
  <c r="D5" i="6"/>
  <c r="B91" i="9"/>
  <c r="B131" i="9"/>
  <c r="B231" i="9"/>
  <c r="F262" i="9"/>
  <c r="B262" i="9" s="1"/>
  <c r="B267" i="9"/>
  <c r="G289" i="9"/>
  <c r="E289" i="9" s="1"/>
  <c r="B289" i="9" s="1"/>
  <c r="E292" i="9"/>
  <c r="B292" i="9" s="1"/>
  <c r="D146" i="5"/>
  <c r="B55" i="9"/>
  <c r="E57" i="9"/>
  <c r="B57" i="9" s="1"/>
  <c r="B71" i="9"/>
  <c r="B87" i="9"/>
  <c r="B107" i="9"/>
  <c r="E146" i="5"/>
  <c r="D1124" i="1" s="1"/>
  <c r="F180" i="5"/>
  <c r="I10" i="9"/>
  <c r="E129" i="9"/>
  <c r="B129" i="9" s="1"/>
  <c r="B159" i="9"/>
  <c r="F238" i="9"/>
  <c r="B238" i="9" s="1"/>
  <c r="B245" i="9"/>
  <c r="B263" i="9"/>
  <c r="F264" i="4"/>
  <c r="E69" i="9"/>
  <c r="B69" i="9" s="1"/>
  <c r="E85" i="9"/>
  <c r="B85" i="9" s="1"/>
  <c r="E105" i="9"/>
  <c r="B105" i="9" s="1"/>
  <c r="E125" i="9"/>
  <c r="B125" i="9" s="1"/>
  <c r="B155" i="9"/>
  <c r="B232" i="9"/>
  <c r="B261" i="9"/>
  <c r="E101" i="9"/>
  <c r="B101" i="9" s="1"/>
  <c r="B151" i="9"/>
  <c r="H165" i="9"/>
  <c r="F214" i="9"/>
  <c r="B214" i="9" s="1"/>
  <c r="B219" i="9"/>
  <c r="B239" i="9"/>
  <c r="B248" i="9"/>
  <c r="F254" i="9"/>
  <c r="B254" i="9" s="1"/>
  <c r="B259" i="9"/>
  <c r="F270" i="9"/>
  <c r="B270" i="9" s="1"/>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97" i="9"/>
  <c r="B97" i="9" s="1"/>
  <c r="B115" i="9"/>
  <c r="E117" i="9"/>
  <c r="B117" i="9" s="1"/>
  <c r="E153" i="9"/>
  <c r="B153" i="9" s="1"/>
  <c r="G166" i="9"/>
  <c r="E166" i="9" s="1"/>
  <c r="B166" i="9" s="1"/>
  <c r="B224" i="9"/>
  <c r="F230" i="9"/>
  <c r="B230" i="9" s="1"/>
  <c r="B255" i="9"/>
  <c r="B271" i="9"/>
  <c r="B294" i="9"/>
  <c r="E237" i="5" l="1"/>
  <c r="D1214" i="1" s="1"/>
  <c r="D990" i="1"/>
  <c r="H990" i="1" s="1"/>
  <c r="E7" i="5"/>
  <c r="F7" i="5" s="1"/>
  <c r="H991" i="1"/>
  <c r="G991" i="1"/>
  <c r="F129" i="6"/>
  <c r="H1423" i="1"/>
  <c r="G1423" i="1"/>
  <c r="E141" i="6"/>
  <c r="D1435" i="1" s="1"/>
  <c r="H1322" i="1"/>
  <c r="G1322" i="1"/>
  <c r="D1453" i="1"/>
  <c r="I30" i="3"/>
  <c r="I1471" i="1"/>
  <c r="I31" i="3"/>
  <c r="D1469" i="1"/>
  <c r="F644" i="4"/>
  <c r="G638" i="1"/>
  <c r="H587" i="1"/>
  <c r="G587" i="1"/>
  <c r="H364" i="1"/>
  <c r="G364" i="1"/>
  <c r="E350" i="4"/>
  <c r="D345" i="1" s="1"/>
  <c r="G346" i="1"/>
  <c r="H346" i="1"/>
  <c r="G248" i="1"/>
  <c r="F252" i="4"/>
  <c r="E151" i="4"/>
  <c r="E289" i="4" s="1"/>
  <c r="G159" i="1"/>
  <c r="F163" i="4"/>
  <c r="F152" i="4"/>
  <c r="D148" i="1"/>
  <c r="E21" i="9"/>
  <c r="B21" i="9" s="1"/>
  <c r="F106" i="4"/>
  <c r="H102" i="1"/>
  <c r="G102" i="1"/>
  <c r="H3" i="1"/>
  <c r="F7" i="4"/>
  <c r="G1499" i="1"/>
  <c r="G1481" i="1"/>
  <c r="D42" i="8"/>
  <c r="H19" i="9" s="1"/>
  <c r="E19" i="9" s="1"/>
  <c r="B19" i="9" s="1"/>
  <c r="G315" i="9"/>
  <c r="E315" i="9" s="1"/>
  <c r="C1436" i="1"/>
  <c r="H29" i="3"/>
  <c r="D289" i="4"/>
  <c r="H17" i="3"/>
  <c r="C147" i="1"/>
  <c r="F263" i="4"/>
  <c r="C259" i="1"/>
  <c r="F580" i="4"/>
  <c r="C574" i="1"/>
  <c r="F472" i="4"/>
  <c r="C466" i="1"/>
  <c r="F245" i="5"/>
  <c r="C1222" i="1"/>
  <c r="F118" i="5"/>
  <c r="C1096" i="1"/>
  <c r="I1468" i="1"/>
  <c r="I1474" i="1"/>
  <c r="I1457" i="1"/>
  <c r="F114" i="6"/>
  <c r="C1408" i="1"/>
  <c r="H27" i="3"/>
  <c r="E68" i="5"/>
  <c r="H1097" i="1"/>
  <c r="G1097" i="1"/>
  <c r="G523" i="1"/>
  <c r="H523" i="1"/>
  <c r="H1219" i="1"/>
  <c r="G1219" i="1"/>
  <c r="G637" i="1"/>
  <c r="H637" i="1"/>
  <c r="I1440" i="1"/>
  <c r="I1477" i="1"/>
  <c r="F35" i="6"/>
  <c r="H25" i="3"/>
  <c r="C1329" i="1"/>
  <c r="F567" i="4"/>
  <c r="C561" i="1"/>
  <c r="F238" i="5"/>
  <c r="D237" i="5"/>
  <c r="D175" i="5" s="1"/>
  <c r="C1215" i="1"/>
  <c r="G317" i="9"/>
  <c r="E317" i="9" s="1"/>
  <c r="D141" i="6"/>
  <c r="F5" i="6"/>
  <c r="C1299" i="1"/>
  <c r="H24" i="3"/>
  <c r="F363" i="4"/>
  <c r="C358" i="1"/>
  <c r="D528" i="4"/>
  <c r="F176" i="5"/>
  <c r="C1153" i="1"/>
  <c r="H22" i="3"/>
  <c r="F89" i="6"/>
  <c r="C1383" i="1"/>
  <c r="D68" i="5"/>
  <c r="F69" i="5"/>
  <c r="C1047" i="1"/>
  <c r="H623" i="1"/>
  <c r="G623" i="1"/>
  <c r="F50" i="4"/>
  <c r="C46" i="1"/>
  <c r="E635" i="4"/>
  <c r="D629" i="1" s="1"/>
  <c r="D414" i="1"/>
  <c r="I29" i="3"/>
  <c r="D1436" i="1"/>
  <c r="C345" i="1"/>
  <c r="E307" i="9"/>
  <c r="B307" i="9" s="1"/>
  <c r="G310" i="9"/>
  <c r="E310" i="9" s="1"/>
  <c r="B310" i="9" s="1"/>
  <c r="C1183" i="1"/>
  <c r="F206" i="5"/>
  <c r="F625" i="4"/>
  <c r="C619" i="1"/>
  <c r="E6" i="4"/>
  <c r="D43" i="8"/>
  <c r="C1524" i="1"/>
  <c r="E636" i="4"/>
  <c r="D630" i="1" s="1"/>
  <c r="D522" i="1"/>
  <c r="F146" i="5"/>
  <c r="C1124" i="1"/>
  <c r="E298" i="4"/>
  <c r="D306" i="1"/>
  <c r="F311" i="4"/>
  <c r="D298" i="4"/>
  <c r="D408" i="4" s="1"/>
  <c r="C306" i="1"/>
  <c r="F82" i="4"/>
  <c r="I1447" i="1"/>
  <c r="I1451" i="1"/>
  <c r="D6" i="4"/>
  <c r="I1464" i="1"/>
  <c r="I1458" i="1"/>
  <c r="F224" i="4"/>
  <c r="C220" i="1"/>
  <c r="D635" i="4"/>
  <c r="F420" i="4"/>
  <c r="C414" i="1"/>
  <c r="C1453" i="1"/>
  <c r="H30" i="3"/>
  <c r="F213" i="9"/>
  <c r="B213" i="9" s="1"/>
  <c r="D6" i="5"/>
  <c r="C985" i="1"/>
  <c r="H20" i="3"/>
  <c r="D1153" i="1"/>
  <c r="I22" i="3"/>
  <c r="G581" i="1"/>
  <c r="H581" i="1"/>
  <c r="H415" i="1"/>
  <c r="G415" i="1"/>
  <c r="H78" i="1"/>
  <c r="I28" i="3" l="1"/>
  <c r="I23" i="3"/>
  <c r="E175" i="5"/>
  <c r="D1152" i="1" s="1"/>
  <c r="G990" i="1"/>
  <c r="I20" i="3"/>
  <c r="D985" i="1"/>
  <c r="H985" i="1" s="1"/>
  <c r="H1469" i="1"/>
  <c r="G1469" i="1"/>
  <c r="F350" i="4"/>
  <c r="E408" i="4"/>
  <c r="D403" i="1" s="1"/>
  <c r="E413" i="4"/>
  <c r="E640" i="4" s="1"/>
  <c r="F151" i="4"/>
  <c r="D147" i="1"/>
  <c r="H147" i="1" s="1"/>
  <c r="I17" i="3"/>
  <c r="D285" i="1"/>
  <c r="G148" i="1"/>
  <c r="H148" i="1"/>
  <c r="C1517" i="1"/>
  <c r="H1517" i="1" s="1"/>
  <c r="I34" i="3"/>
  <c r="G313" i="9"/>
  <c r="E313" i="9" s="1"/>
  <c r="B313" i="9" s="1"/>
  <c r="C403" i="1"/>
  <c r="C1152" i="1"/>
  <c r="H1383" i="1"/>
  <c r="G1383" i="1"/>
  <c r="H1222" i="1"/>
  <c r="G1222" i="1"/>
  <c r="G1453" i="1"/>
  <c r="H1453" i="1"/>
  <c r="G1524" i="1"/>
  <c r="H1524" i="1"/>
  <c r="H1299" i="1"/>
  <c r="G1299" i="1"/>
  <c r="H1096" i="1"/>
  <c r="G1096" i="1"/>
  <c r="H466" i="1"/>
  <c r="G466" i="1"/>
  <c r="H345" i="1"/>
  <c r="G345" i="1"/>
  <c r="D290" i="4"/>
  <c r="D412" i="4"/>
  <c r="F6" i="4"/>
  <c r="H16" i="3"/>
  <c r="C2" i="1"/>
  <c r="H414" i="1"/>
  <c r="G414" i="1"/>
  <c r="G1124" i="1"/>
  <c r="H1124" i="1"/>
  <c r="E290" i="4"/>
  <c r="D286" i="1" s="1"/>
  <c r="E412" i="4"/>
  <c r="I16" i="3"/>
  <c r="D2" i="1"/>
  <c r="F141" i="6"/>
  <c r="C1435" i="1"/>
  <c r="H9" i="3" s="1"/>
  <c r="H28" i="3"/>
  <c r="H561" i="1"/>
  <c r="G561" i="1"/>
  <c r="H574" i="1"/>
  <c r="G574" i="1"/>
  <c r="F289" i="4"/>
  <c r="D413" i="4"/>
  <c r="D291" i="4"/>
  <c r="C285" i="1"/>
  <c r="F298" i="4"/>
  <c r="D407" i="4"/>
  <c r="C293" i="1"/>
  <c r="I21" i="3"/>
  <c r="D1046" i="1"/>
  <c r="H1183" i="1"/>
  <c r="G1183" i="1"/>
  <c r="H1047" i="1"/>
  <c r="G1047" i="1"/>
  <c r="E316" i="9"/>
  <c r="B317" i="9"/>
  <c r="G1408" i="1"/>
  <c r="H1408" i="1"/>
  <c r="E407" i="4"/>
  <c r="D402" i="1" s="1"/>
  <c r="D293" i="1"/>
  <c r="F635" i="4"/>
  <c r="C629" i="1"/>
  <c r="E291" i="4"/>
  <c r="D287" i="1" s="1"/>
  <c r="D636" i="4"/>
  <c r="F528" i="4"/>
  <c r="C522" i="1"/>
  <c r="H1215" i="1"/>
  <c r="G1215" i="1"/>
  <c r="H1329" i="1"/>
  <c r="G1329" i="1"/>
  <c r="H259" i="1"/>
  <c r="G259" i="1"/>
  <c r="G1436" i="1"/>
  <c r="H1436" i="1"/>
  <c r="H619" i="1"/>
  <c r="G619" i="1"/>
  <c r="C1518" i="1"/>
  <c r="I35" i="3"/>
  <c r="G312" i="9"/>
  <c r="E312" i="9" s="1"/>
  <c r="H1153" i="1"/>
  <c r="G1153" i="1"/>
  <c r="E6" i="5"/>
  <c r="F6" i="5" s="1"/>
  <c r="G278" i="9"/>
  <c r="C984" i="1"/>
  <c r="H220" i="1"/>
  <c r="G220" i="1"/>
  <c r="H306" i="1"/>
  <c r="G306" i="1"/>
  <c r="G46" i="1"/>
  <c r="H46" i="1"/>
  <c r="F68" i="5"/>
  <c r="C1046" i="1"/>
  <c r="H21" i="3"/>
  <c r="G358" i="1"/>
  <c r="H358" i="1"/>
  <c r="F237" i="5"/>
  <c r="C1214" i="1"/>
  <c r="H23" i="3"/>
  <c r="K1450" i="9"/>
  <c r="B315" i="9"/>
  <c r="E314" i="9"/>
  <c r="I10" i="3" s="1"/>
  <c r="F175" i="5" l="1"/>
  <c r="G985" i="1"/>
  <c r="G284" i="9"/>
  <c r="E284" i="9" s="1"/>
  <c r="B284" i="9" s="1"/>
  <c r="D408" i="1"/>
  <c r="E415" i="4"/>
  <c r="D410" i="1" s="1"/>
  <c r="F408" i="4"/>
  <c r="G147" i="1"/>
  <c r="G1517" i="1"/>
  <c r="K3" i="9"/>
  <c r="I9" i="3"/>
  <c r="D640" i="4"/>
  <c r="F413" i="4"/>
  <c r="C408" i="1"/>
  <c r="D415" i="4"/>
  <c r="F636" i="4"/>
  <c r="C630" i="1"/>
  <c r="E311" i="9"/>
  <c r="B312" i="9"/>
  <c r="H1435" i="1"/>
  <c r="G1435" i="1"/>
  <c r="G1214" i="1"/>
  <c r="H1214" i="1"/>
  <c r="H629" i="1"/>
  <c r="G629" i="1"/>
  <c r="H293" i="1"/>
  <c r="G293" i="1"/>
  <c r="G1518" i="1"/>
  <c r="H1518" i="1"/>
  <c r="F407" i="4"/>
  <c r="C402" i="1"/>
  <c r="H11" i="3"/>
  <c r="G2" i="1"/>
  <c r="H2" i="1"/>
  <c r="H285" i="1"/>
  <c r="G285" i="1"/>
  <c r="E414" i="4"/>
  <c r="D409" i="1" s="1"/>
  <c r="E639" i="4"/>
  <c r="D407" i="1"/>
  <c r="H1046" i="1"/>
  <c r="G1046" i="1"/>
  <c r="D634" i="1"/>
  <c r="H1152" i="1"/>
  <c r="G1152" i="1"/>
  <c r="H278" i="9"/>
  <c r="E278" i="9" s="1"/>
  <c r="D984" i="1"/>
  <c r="G984" i="1" s="1"/>
  <c r="H522" i="1"/>
  <c r="G522" i="1"/>
  <c r="F291" i="4"/>
  <c r="C287" i="1"/>
  <c r="D639" i="4"/>
  <c r="F412" i="4"/>
  <c r="D414" i="4"/>
  <c r="C407" i="1"/>
  <c r="H403" i="1"/>
  <c r="G403" i="1"/>
  <c r="F290" i="4"/>
  <c r="C286" i="1"/>
  <c r="B278" i="9" l="1"/>
  <c r="E277" i="9"/>
  <c r="F414" i="4"/>
  <c r="C409" i="1"/>
  <c r="H8" i="3"/>
  <c r="E641" i="4"/>
  <c r="D633" i="1"/>
  <c r="G630" i="1"/>
  <c r="H630" i="1"/>
  <c r="H287" i="1"/>
  <c r="G287" i="1"/>
  <c r="E642" i="4"/>
  <c r="C410" i="1"/>
  <c r="F415" i="4"/>
  <c r="H402" i="1"/>
  <c r="G402" i="1"/>
  <c r="F639" i="4"/>
  <c r="D641" i="4"/>
  <c r="C633" i="1"/>
  <c r="H984" i="1"/>
  <c r="H286" i="1"/>
  <c r="G286" i="1"/>
  <c r="H408" i="1"/>
  <c r="G408" i="1"/>
  <c r="F640" i="4"/>
  <c r="D642" i="4"/>
  <c r="C634" i="1"/>
  <c r="N3" i="9"/>
  <c r="I11" i="3"/>
  <c r="G407" i="1"/>
  <c r="H407" i="1"/>
  <c r="M3" i="9" l="1"/>
  <c r="I8" i="3"/>
  <c r="E646" i="4"/>
  <c r="D636" i="1"/>
  <c r="G634" i="1"/>
  <c r="H634" i="1"/>
  <c r="H633" i="1"/>
  <c r="G633" i="1"/>
  <c r="G409" i="1"/>
  <c r="H409" i="1"/>
  <c r="E645" i="4"/>
  <c r="D635" i="1"/>
  <c r="G410" i="1"/>
  <c r="H410" i="1"/>
  <c r="D646" i="4"/>
  <c r="F642" i="4"/>
  <c r="C636" i="1"/>
  <c r="F641" i="4"/>
  <c r="D645" i="4"/>
  <c r="C635" i="1"/>
  <c r="C640" i="1" l="1"/>
  <c r="H19" i="3"/>
  <c r="F646" i="4"/>
  <c r="H635" i="1"/>
  <c r="G635" i="1"/>
  <c r="D639" i="1"/>
  <c r="I18" i="3"/>
  <c r="I19" i="3"/>
  <c r="D640" i="1"/>
  <c r="F645" i="4"/>
  <c r="C639" i="1"/>
  <c r="H18" i="3"/>
  <c r="G276" i="9"/>
  <c r="E276" i="9" s="1"/>
  <c r="B276" i="9" s="1"/>
  <c r="H636" i="1"/>
  <c r="G636" i="1"/>
  <c r="H639" i="1" l="1"/>
  <c r="G639" i="1"/>
  <c r="H7" i="3"/>
  <c r="G640" i="1"/>
  <c r="H640" i="1"/>
  <c r="J3" i="9" l="1"/>
  <c r="G274" i="9" l="1"/>
  <c r="M272" i="9"/>
  <c r="L272" i="9"/>
  <c r="H18" i="9"/>
  <c r="G18" i="9"/>
  <c r="H274" i="9"/>
  <c r="I17" i="9"/>
  <c r="J17" i="9"/>
  <c r="J10" i="9"/>
  <c r="K12" i="9"/>
  <c r="K9" i="9"/>
  <c r="K11" i="9"/>
  <c r="H16" i="9"/>
  <c r="I7" i="9"/>
  <c r="J9" i="9"/>
  <c r="G17" i="9"/>
  <c r="K13" i="9"/>
  <c r="K7" i="9"/>
  <c r="I5" i="9"/>
  <c r="J5" i="9"/>
  <c r="L15" i="9"/>
  <c r="I9" i="9"/>
  <c r="K6" i="9"/>
  <c r="K10" i="9"/>
  <c r="J6" i="9"/>
  <c r="J8" i="9"/>
  <c r="K8" i="9"/>
  <c r="M16" i="9"/>
  <c r="J7" i="9"/>
  <c r="I11" i="9"/>
  <c r="I8" i="9"/>
  <c r="I13" i="9"/>
  <c r="J13" i="9"/>
  <c r="I12" i="9"/>
  <c r="J12" i="9"/>
  <c r="H17" i="9"/>
  <c r="J11" i="9"/>
  <c r="G15" i="9"/>
  <c r="H15" i="9"/>
  <c r="K5" i="9"/>
  <c r="M15" i="9"/>
  <c r="I6" i="9"/>
  <c r="G16" i="9"/>
  <c r="L16" i="9"/>
  <c r="F16" i="9" l="1"/>
  <c r="E18" i="9"/>
  <c r="B18" i="9" s="1"/>
  <c r="E15" i="9"/>
  <c r="E16" i="9"/>
  <c r="E6" i="9"/>
  <c r="B6" i="9" s="1"/>
  <c r="E10" i="9"/>
  <c r="B10" i="9" s="1"/>
  <c r="E9" i="9"/>
  <c r="B9" i="9" s="1"/>
  <c r="E11" i="9"/>
  <c r="B11" i="9" s="1"/>
  <c r="E5" i="9"/>
  <c r="B5" i="9" s="1"/>
  <c r="E12" i="9"/>
  <c r="B12" i="9" s="1"/>
  <c r="E13" i="9"/>
  <c r="B13" i="9" s="1"/>
  <c r="E17" i="9"/>
  <c r="B17" i="9" s="1"/>
  <c r="E8" i="9"/>
  <c r="B8" i="9" s="1"/>
  <c r="E7" i="9"/>
  <c r="B7" i="9" s="1"/>
  <c r="F15" i="9"/>
  <c r="F272" i="9"/>
  <c r="E274" i="9"/>
  <c r="B16" i="9" l="1"/>
  <c r="F14" i="9"/>
  <c r="E14" i="9"/>
  <c r="E4" i="9"/>
  <c r="B15" i="9"/>
  <c r="B274" i="9"/>
  <c r="E20" i="9"/>
  <c r="I7" i="3" s="1"/>
  <c r="B272" i="9"/>
  <c r="F20" i="9"/>
  <c r="F3" i="9" l="1"/>
  <c r="E3" i="9"/>
</calcChain>
</file>

<file path=xl/sharedStrings.xml><?xml version="1.0" encoding="utf-8"?>
<sst xmlns="http://schemas.openxmlformats.org/spreadsheetml/2006/main" count="4370" uniqueCount="3423">
  <si>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</si>
  <si>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</si>
  <si>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</si>
  <si>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</si>
  <si>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</si>
  <si>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</si>
  <si>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</si>
  <si>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</si>
  <si>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</si>
  <si>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</si>
  <si>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</si>
  <si>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</si>
  <si>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</si>
  <si>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</si>
  <si>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</si>
  <si>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</si>
  <si>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</si>
  <si>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</si>
  <si>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</si>
  <si>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</si>
  <si>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</si>
  <si>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</si>
  <si>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</si>
  <si>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</si>
  <si>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</si>
  <si>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</si>
  <si>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</si>
  <si>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</si>
  <si>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</si>
  <si>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</si>
  <si>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</si>
  <si>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POSEDARJE</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</si>
  <si>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</si>
  <si>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</si>
  <si>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</si>
  <si>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</si>
  <si>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</si>
  <si>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</si>
  <si>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</si>
  <si>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</si>
  <si>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</si>
  <si>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</si>
  <si>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</si>
  <si>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</si>
  <si>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</si>
  <si>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</si>
  <si>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</si>
  <si>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</si>
  <si>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</si>
  <si>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35038 - OPĆINA POSEDARJE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</si>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</sst>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2087417.35</v>
      </c>
      <c r="D2" s="6">
        <f>'PR-RAS'!E6</f>
        <v>2763020.96</v>
      </c>
      <c r="E2" s="6">
        <v>0</v>
      </c>
      <c r="F2" s="6">
        <v>0</v>
      </c>
      <c r="G2" s="7">
        <f t="shared" ref="G2:G264" si="0">(B2/1000)*(C2*1+D2*2)</f>
        <v>7613.4592699999994</v>
      </c>
      <c r="H2" s="7">
        <f t="shared" ref="H2:H264" si="1">ABS(C2-ROUND(C2,0))+ABS(D2-ROUND(D2,0))</f>
        <v>0.39000000013038516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1272814.3400000001</v>
      </c>
      <c r="D3" s="1">
        <f>'PR-RAS'!E7</f>
        <v>1423959.9299999997</v>
      </c>
      <c r="E3" s="1">
        <v>0</v>
      </c>
      <c r="F3" s="1">
        <v>0</v>
      </c>
      <c r="G3" s="2">
        <f t="shared" si="0"/>
        <v>8241.4683999999979</v>
      </c>
      <c r="H3" s="2">
        <f t="shared" si="1"/>
        <v>0.41000000038184226</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732873.79</v>
      </c>
      <c r="D4" s="1">
        <f>'PR-RAS'!E8</f>
        <v>943578.80999999982</v>
      </c>
      <c r="E4" s="1">
        <v>0</v>
      </c>
      <c r="F4" s="1">
        <v>0</v>
      </c>
      <c r="G4" s="2">
        <f t="shared" si="0"/>
        <v>7860.0942299999988</v>
      </c>
      <c r="H4" s="2">
        <f t="shared" si="1"/>
        <v>0.40000000013969839</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598476.5</v>
      </c>
      <c r="D5" s="1">
        <f>'PR-RAS'!E9</f>
        <v>874257.39</v>
      </c>
      <c r="E5" s="1">
        <v>0</v>
      </c>
      <c r="F5" s="1">
        <v>0</v>
      </c>
      <c r="G5" s="2">
        <f t="shared" si="0"/>
        <v>9387.9651200000008</v>
      </c>
      <c r="H5" s="2">
        <f t="shared" si="1"/>
        <v>0.89000000001396984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43552.18</v>
      </c>
      <c r="D6" s="1">
        <f>'PR-RAS'!E10</f>
        <v>67369.570000000007</v>
      </c>
      <c r="E6" s="1">
        <v>0</v>
      </c>
      <c r="F6" s="1">
        <v>0</v>
      </c>
      <c r="G6" s="2">
        <f t="shared" si="0"/>
        <v>891.45660000000009</v>
      </c>
      <c r="H6" s="2">
        <f t="shared" si="1"/>
        <v>0.60999999999330612</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54753.120000000003</v>
      </c>
      <c r="D7" s="1">
        <f>'PR-RAS'!E11</f>
        <v>62712.47</v>
      </c>
      <c r="E7" s="1">
        <v>0</v>
      </c>
      <c r="F7" s="1">
        <v>0</v>
      </c>
      <c r="G7" s="2">
        <f t="shared" si="0"/>
        <v>1081.06836</v>
      </c>
      <c r="H7" s="2">
        <f t="shared" si="1"/>
        <v>0.5900000000037835</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124845.7</v>
      </c>
      <c r="D8" s="1">
        <f>'PR-RAS'!E12</f>
        <v>29114.32</v>
      </c>
      <c r="E8" s="1">
        <v>0</v>
      </c>
      <c r="F8" s="1">
        <v>0</v>
      </c>
      <c r="G8" s="2">
        <f t="shared" si="0"/>
        <v>1281.5203799999999</v>
      </c>
      <c r="H8" s="2">
        <f t="shared" si="1"/>
        <v>0.62000000000261934</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64225.26</v>
      </c>
      <c r="E9" s="1">
        <v>0</v>
      </c>
      <c r="F9" s="1">
        <v>0</v>
      </c>
      <c r="G9" s="2">
        <f t="shared" si="0"/>
        <v>1027.6041600000001</v>
      </c>
      <c r="H9" s="2">
        <f t="shared" si="1"/>
        <v>0.26000000000203727</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88753.71</v>
      </c>
      <c r="D11" s="1">
        <f>'PR-RAS'!E15</f>
        <v>154100.20000000001</v>
      </c>
      <c r="E11" s="1">
        <v>0</v>
      </c>
      <c r="F11" s="1">
        <v>0</v>
      </c>
      <c r="G11" s="2">
        <f t="shared" si="0"/>
        <v>3969.5411000000004</v>
      </c>
      <c r="H11" s="2">
        <f t="shared" si="1"/>
        <v>0.49000000000523869</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529678.68999999994</v>
      </c>
      <c r="D19" s="1">
        <f>'PR-RAS'!E23</f>
        <v>468727.85</v>
      </c>
      <c r="E19" s="1">
        <v>0</v>
      </c>
      <c r="F19" s="1">
        <v>0</v>
      </c>
      <c r="G19" s="2">
        <f t="shared" si="0"/>
        <v>26408.419019999998</v>
      </c>
      <c r="H19" s="2">
        <f t="shared" si="1"/>
        <v>0.46000000007916242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86152.56</v>
      </c>
      <c r="D20" s="1">
        <f>'PR-RAS'!E24</f>
        <v>111610.4</v>
      </c>
      <c r="E20" s="1">
        <v>0</v>
      </c>
      <c r="F20" s="1">
        <v>0</v>
      </c>
      <c r="G20" s="2">
        <f t="shared" si="0"/>
        <v>5878.0938399999995</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443526.13</v>
      </c>
      <c r="D23" s="1">
        <f>'PR-RAS'!E27</f>
        <v>357117.45</v>
      </c>
      <c r="E23" s="1">
        <v>0</v>
      </c>
      <c r="F23" s="1">
        <v>0</v>
      </c>
      <c r="G23" s="2">
        <f t="shared" si="0"/>
        <v>25470.74266</v>
      </c>
      <c r="H23" s="2">
        <f t="shared" si="1"/>
        <v>0.58000000001629815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10261.86</v>
      </c>
      <c r="D25" s="1">
        <f>'PR-RAS'!E29</f>
        <v>11653.27</v>
      </c>
      <c r="E25" s="1">
        <v>0</v>
      </c>
      <c r="F25" s="1">
        <v>0</v>
      </c>
      <c r="G25" s="2">
        <f t="shared" si="0"/>
        <v>805.64160000000004</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10261.86</v>
      </c>
      <c r="D27" s="1">
        <f>'PR-RAS'!E31</f>
        <v>11653.27</v>
      </c>
      <c r="E27" s="1">
        <v>0</v>
      </c>
      <c r="F27" s="1">
        <v>0</v>
      </c>
      <c r="G27" s="2">
        <f t="shared" si="0"/>
        <v>872.77840000000003</v>
      </c>
      <c r="H27" s="2">
        <f t="shared" si="1"/>
        <v>0.40999999999985448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363970.26</v>
      </c>
      <c r="D46" s="1">
        <f>'PR-RAS'!E50</f>
        <v>621978.42000000004</v>
      </c>
      <c r="E46" s="1">
        <v>0</v>
      </c>
      <c r="F46" s="1">
        <v>0</v>
      </c>
      <c r="G46" s="2">
        <f t="shared" si="0"/>
        <v>72356.719500000007</v>
      </c>
      <c r="H46" s="2">
        <f t="shared" si="1"/>
        <v>0.68000000005122274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363970.26</v>
      </c>
      <c r="D55" s="1">
        <f>'PR-RAS'!E59</f>
        <v>545276.56000000006</v>
      </c>
      <c r="E55" s="1">
        <v>0</v>
      </c>
      <c r="F55" s="1">
        <v>0</v>
      </c>
      <c r="G55" s="2">
        <f t="shared" si="0"/>
        <v>78544.262520000004</v>
      </c>
      <c r="H55" s="2">
        <f t="shared" si="1"/>
        <v>0.69999999995343387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350697.98</v>
      </c>
      <c r="D56" s="1">
        <f>'PR-RAS'!E60</f>
        <v>479576.56</v>
      </c>
      <c r="E56" s="1">
        <v>0</v>
      </c>
      <c r="F56" s="1">
        <v>0</v>
      </c>
      <c r="G56" s="2">
        <f t="shared" si="0"/>
        <v>72041.810500000007</v>
      </c>
      <c r="H56" s="2">
        <f t="shared" si="1"/>
        <v>0.46000000002095476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13272.28</v>
      </c>
      <c r="D57" s="1">
        <f>'PR-RAS'!E61</f>
        <v>65700</v>
      </c>
      <c r="E57" s="1">
        <v>0</v>
      </c>
      <c r="F57" s="1">
        <v>0</v>
      </c>
      <c r="G57" s="2">
        <f t="shared" si="0"/>
        <v>8101.64768</v>
      </c>
      <c r="H57" s="2">
        <f t="shared" si="1"/>
        <v>0.28000000000065484</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76701.86</v>
      </c>
      <c r="E58" s="1">
        <v>0</v>
      </c>
      <c r="F58" s="1">
        <v>0</v>
      </c>
      <c r="G58" s="2">
        <f t="shared" si="0"/>
        <v>8744.0120399999996</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76701.86</v>
      </c>
      <c r="E60" s="1">
        <v>0</v>
      </c>
      <c r="F60" s="1">
        <v>0</v>
      </c>
      <c r="G60" s="2">
        <f t="shared" si="0"/>
        <v>9050.8194800000001</v>
      </c>
      <c r="H60" s="2">
        <f t="shared" si="1"/>
        <v>0.13999999999941792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43391.299999999996</v>
      </c>
      <c r="D78" s="1">
        <f>'PR-RAS'!E82</f>
        <v>74019.989999999991</v>
      </c>
      <c r="E78" s="1">
        <v>0</v>
      </c>
      <c r="F78" s="1">
        <v>0</v>
      </c>
      <c r="G78" s="2">
        <f t="shared" si="0"/>
        <v>14740.208559999997</v>
      </c>
      <c r="H78" s="2">
        <f t="shared" si="1"/>
        <v>0.31000000000494765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1005.64</v>
      </c>
      <c r="D79" s="1">
        <f>'PR-RAS'!E83</f>
        <v>2556.8199999999997</v>
      </c>
      <c r="E79" s="1">
        <v>0</v>
      </c>
      <c r="F79" s="1">
        <v>0</v>
      </c>
      <c r="G79" s="2">
        <f t="shared" si="0"/>
        <v>477.30383999999998</v>
      </c>
      <c r="H79" s="2">
        <f t="shared" si="1"/>
        <v>0.54000000000030468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5.27</v>
      </c>
      <c r="D81" s="1">
        <f>'PR-RAS'!E85</f>
        <v>43.97</v>
      </c>
      <c r="E81" s="1">
        <v>0</v>
      </c>
      <c r="F81" s="1">
        <v>0</v>
      </c>
      <c r="G81" s="2">
        <f t="shared" si="0"/>
        <v>7.4567999999999994</v>
      </c>
      <c r="H81" s="2">
        <f t="shared" si="1"/>
        <v>0.30000000000000071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1000.37</v>
      </c>
      <c r="D82" s="1">
        <f>'PR-RAS'!E86</f>
        <v>2505.1799999999998</v>
      </c>
      <c r="E82" s="1">
        <v>0</v>
      </c>
      <c r="F82" s="1">
        <v>0</v>
      </c>
      <c r="G82" s="2">
        <f t="shared" si="0"/>
        <v>486.86912999999998</v>
      </c>
      <c r="H82" s="2">
        <f t="shared" si="1"/>
        <v>0.54999999999984084</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7.67</v>
      </c>
      <c r="E83" s="1">
        <v>0</v>
      </c>
      <c r="F83" s="1">
        <v>0</v>
      </c>
      <c r="G83" s="2">
        <f t="shared" si="0"/>
        <v>1.2578800000000001</v>
      </c>
      <c r="H83" s="2">
        <f t="shared" si="1"/>
        <v>0.33000000000000007</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42385.659999999996</v>
      </c>
      <c r="D87" s="1">
        <f>'PR-RAS'!E91</f>
        <v>71463.17</v>
      </c>
      <c r="E87" s="1">
        <v>0</v>
      </c>
      <c r="F87" s="1">
        <v>0</v>
      </c>
      <c r="G87" s="2">
        <f t="shared" si="0"/>
        <v>15936.831999999999</v>
      </c>
      <c r="H87" s="2">
        <f t="shared" si="1"/>
        <v>0.51000000000203727</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18567.919999999998</v>
      </c>
      <c r="D88" s="1">
        <f>'PR-RAS'!E92</f>
        <v>16985.349999999999</v>
      </c>
      <c r="E88" s="1">
        <v>0</v>
      </c>
      <c r="F88" s="1">
        <v>0</v>
      </c>
      <c r="G88" s="2">
        <f t="shared" si="0"/>
        <v>4570.8599399999994</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23212.44</v>
      </c>
      <c r="D89" s="1">
        <f>'PR-RAS'!E93</f>
        <v>53808.9</v>
      </c>
      <c r="E89" s="1">
        <v>0</v>
      </c>
      <c r="F89" s="1">
        <v>0</v>
      </c>
      <c r="G89" s="2">
        <f t="shared" si="0"/>
        <v>11513.06112</v>
      </c>
      <c r="H89" s="2">
        <f t="shared" si="1"/>
        <v>0.53999999999723514</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8.0299999999999994</v>
      </c>
      <c r="D90" s="1">
        <f>'PR-RAS'!E94</f>
        <v>9.27</v>
      </c>
      <c r="E90" s="1">
        <v>0</v>
      </c>
      <c r="F90" s="1">
        <v>0</v>
      </c>
      <c r="G90" s="2">
        <f t="shared" si="0"/>
        <v>2.3647299999999998</v>
      </c>
      <c r="H90" s="2">
        <f t="shared" si="1"/>
        <v>0.29999999999999893</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597.27</v>
      </c>
      <c r="D93" s="1">
        <f>'PR-RAS'!E97</f>
        <v>659.65</v>
      </c>
      <c r="E93" s="1">
        <v>0</v>
      </c>
      <c r="F93" s="1">
        <v>0</v>
      </c>
      <c r="G93" s="2">
        <f t="shared" si="0"/>
        <v>176.32443999999998</v>
      </c>
      <c r="H93" s="2">
        <f t="shared" si="1"/>
        <v>0.62000000000000455</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395570.44999999995</v>
      </c>
      <c r="D102" s="1">
        <f>'PR-RAS'!E106</f>
        <v>621754.91</v>
      </c>
      <c r="E102" s="1">
        <v>0</v>
      </c>
      <c r="F102" s="1">
        <v>0</v>
      </c>
      <c r="G102" s="2">
        <f t="shared" si="0"/>
        <v>165547.10727000001</v>
      </c>
      <c r="H102" s="2">
        <f t="shared" si="1"/>
        <v>0.53999999992083758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73450.060000000012</v>
      </c>
      <c r="D103" s="1">
        <f>'PR-RAS'!E107</f>
        <v>46344.450000000004</v>
      </c>
      <c r="E103" s="1">
        <v>0</v>
      </c>
      <c r="F103" s="1">
        <v>0</v>
      </c>
      <c r="G103" s="2">
        <f t="shared" si="0"/>
        <v>16946.173920000001</v>
      </c>
      <c r="H103" s="2">
        <f t="shared" si="1"/>
        <v>0.51000000001658918</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66.349999999999994</v>
      </c>
      <c r="D106" s="1">
        <f>'PR-RAS'!E110</f>
        <v>79.650000000000006</v>
      </c>
      <c r="E106" s="1">
        <v>0</v>
      </c>
      <c r="F106" s="1">
        <v>0</v>
      </c>
      <c r="G106" s="2">
        <f t="shared" si="0"/>
        <v>23.693249999999999</v>
      </c>
      <c r="H106" s="2">
        <f t="shared" si="1"/>
        <v>0.69999999999998863</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73383.710000000006</v>
      </c>
      <c r="D107" s="1">
        <f>'PR-RAS'!E111</f>
        <v>46264.800000000003</v>
      </c>
      <c r="E107" s="1">
        <v>0</v>
      </c>
      <c r="F107" s="1">
        <v>0</v>
      </c>
      <c r="G107" s="2">
        <f t="shared" si="0"/>
        <v>17586.810859999998</v>
      </c>
      <c r="H107" s="2">
        <f t="shared" si="1"/>
        <v>0.48999999999068677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109073.92</v>
      </c>
      <c r="D108" s="1">
        <f>'PR-RAS'!E112</f>
        <v>17055.52</v>
      </c>
      <c r="E108" s="1">
        <v>0</v>
      </c>
      <c r="F108" s="1">
        <v>0</v>
      </c>
      <c r="G108" s="2">
        <f t="shared" si="0"/>
        <v>15320.790719999999</v>
      </c>
      <c r="H108" s="2">
        <f t="shared" si="1"/>
        <v>0.56000000000130967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225.72</v>
      </c>
      <c r="D110" s="1">
        <f>'PR-RAS'!E114</f>
        <v>442.56</v>
      </c>
      <c r="E110" s="1">
        <v>0</v>
      </c>
      <c r="F110" s="1">
        <v>0</v>
      </c>
      <c r="G110" s="2">
        <f t="shared" si="0"/>
        <v>121.08156</v>
      </c>
      <c r="H110" s="2">
        <f t="shared" si="1"/>
        <v>0.71999999999999886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108848.2</v>
      </c>
      <c r="D113" s="1">
        <f>'PR-RAS'!E117</f>
        <v>16612.96</v>
      </c>
      <c r="E113" s="1">
        <v>0</v>
      </c>
      <c r="F113" s="1">
        <v>0</v>
      </c>
      <c r="G113" s="2">
        <f t="shared" si="0"/>
        <v>15912.301439999999</v>
      </c>
      <c r="H113" s="2">
        <f t="shared" si="1"/>
        <v>0.23999999999796273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213046.46999999997</v>
      </c>
      <c r="D116" s="1">
        <f>'PR-RAS'!E120</f>
        <v>558354.94000000006</v>
      </c>
      <c r="E116" s="1">
        <v>0</v>
      </c>
      <c r="F116" s="1">
        <v>0</v>
      </c>
      <c r="G116" s="2">
        <f t="shared" si="0"/>
        <v>152921.98025000002</v>
      </c>
      <c r="H116" s="2">
        <f t="shared" si="1"/>
        <v>0.52999999991152436</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32146.11</v>
      </c>
      <c r="D117" s="1">
        <f>'PR-RAS'!E121</f>
        <v>211544.6</v>
      </c>
      <c r="E117" s="1">
        <v>0</v>
      </c>
      <c r="F117" s="1">
        <v>0</v>
      </c>
      <c r="G117" s="2">
        <f t="shared" si="0"/>
        <v>52807.295960000003</v>
      </c>
      <c r="H117" s="2">
        <f t="shared" si="1"/>
        <v>0.50999999999476131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180900.36</v>
      </c>
      <c r="D118" s="1">
        <f>'PR-RAS'!E122</f>
        <v>346810.34</v>
      </c>
      <c r="E118" s="1">
        <v>0</v>
      </c>
      <c r="F118" s="1">
        <v>0</v>
      </c>
      <c r="G118" s="2">
        <f t="shared" si="0"/>
        <v>102318.96168000001</v>
      </c>
      <c r="H118" s="2">
        <f t="shared" si="1"/>
        <v>0.70000000001164153</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9830.92</v>
      </c>
      <c r="D120" s="1">
        <f>'PR-RAS'!E124</f>
        <v>11964.96</v>
      </c>
      <c r="E120" s="1">
        <v>0</v>
      </c>
      <c r="F120" s="1">
        <v>0</v>
      </c>
      <c r="G120" s="2">
        <f t="shared" si="0"/>
        <v>4017.5399599999996</v>
      </c>
      <c r="H120" s="2">
        <f t="shared" si="1"/>
        <v>0.12000000000080036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9830.92</v>
      </c>
      <c r="D121" s="1">
        <f>'PR-RAS'!E125</f>
        <v>11964.96</v>
      </c>
      <c r="E121" s="1">
        <v>0</v>
      </c>
      <c r="F121" s="1">
        <v>0</v>
      </c>
      <c r="G121" s="2">
        <f t="shared" si="0"/>
        <v>4051.3007999999995</v>
      </c>
      <c r="H121" s="2">
        <f t="shared" si="1"/>
        <v>0.12000000000080036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9830.92</v>
      </c>
      <c r="D123" s="1">
        <f>'PR-RAS'!E127</f>
        <v>11964.96</v>
      </c>
      <c r="E123" s="1">
        <v>0</v>
      </c>
      <c r="F123" s="1">
        <v>0</v>
      </c>
      <c r="G123" s="2">
        <f t="shared" si="0"/>
        <v>4118.8224799999998</v>
      </c>
      <c r="H123" s="2">
        <f t="shared" si="1"/>
        <v>0.12000000000080036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1840.0800000000002</v>
      </c>
      <c r="D135" s="1">
        <f>'PR-RAS'!E139</f>
        <v>9342.75</v>
      </c>
      <c r="E135" s="1">
        <v>0</v>
      </c>
      <c r="F135" s="1">
        <v>0</v>
      </c>
      <c r="G135" s="2">
        <f t="shared" si="0"/>
        <v>2750.4277200000006</v>
      </c>
      <c r="H135" s="2">
        <f t="shared" si="1"/>
        <v>0.33000000000015461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1574.63</v>
      </c>
      <c r="D136" s="1">
        <f>'PR-RAS'!E140</f>
        <v>195</v>
      </c>
      <c r="E136" s="1">
        <v>0</v>
      </c>
      <c r="F136" s="1">
        <v>0</v>
      </c>
      <c r="G136" s="2">
        <f t="shared" si="0"/>
        <v>265.22505000000001</v>
      </c>
      <c r="H136" s="2">
        <f t="shared" si="1"/>
        <v>0.36999999999989086</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1574.63</v>
      </c>
      <c r="D145" s="1">
        <f>'PR-RAS'!E149</f>
        <v>195</v>
      </c>
      <c r="E145" s="1">
        <v>0</v>
      </c>
      <c r="F145" s="1">
        <v>0</v>
      </c>
      <c r="G145" s="2">
        <f t="shared" si="0"/>
        <v>282.90672000000001</v>
      </c>
      <c r="H145" s="2">
        <f t="shared" si="1"/>
        <v>0.36999999999989086</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265.45</v>
      </c>
      <c r="D146" s="1">
        <f>'PR-RAS'!E150</f>
        <v>9147.75</v>
      </c>
      <c r="E146" s="1">
        <v>0</v>
      </c>
      <c r="F146" s="1">
        <v>0</v>
      </c>
      <c r="G146" s="2">
        <f t="shared" si="0"/>
        <v>2691.3377500000001</v>
      </c>
      <c r="H146" s="2">
        <f t="shared" si="1"/>
        <v>0.69999999999998863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1556204.14</v>
      </c>
      <c r="D147" s="1">
        <f>'PR-RAS'!E151</f>
        <v>2557107.9900000002</v>
      </c>
      <c r="E147" s="1">
        <v>0</v>
      </c>
      <c r="F147" s="1">
        <v>0</v>
      </c>
      <c r="G147" s="2">
        <f t="shared" si="0"/>
        <v>973881.33751999994</v>
      </c>
      <c r="H147" s="2">
        <f t="shared" si="1"/>
        <v>0.1499999996740371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257607.03</v>
      </c>
      <c r="D148" s="1">
        <f>'PR-RAS'!E152</f>
        <v>344452.18999999994</v>
      </c>
      <c r="E148" s="1">
        <v>0</v>
      </c>
      <c r="F148" s="1">
        <v>0</v>
      </c>
      <c r="G148" s="2">
        <f t="shared" si="0"/>
        <v>139137.17726999999</v>
      </c>
      <c r="H148" s="2">
        <f t="shared" si="1"/>
        <v>0.21999999994295649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204126.15</v>
      </c>
      <c r="D149" s="1">
        <f>'PR-RAS'!E153</f>
        <v>265957.92</v>
      </c>
      <c r="E149" s="1">
        <v>0</v>
      </c>
      <c r="F149" s="1">
        <v>0</v>
      </c>
      <c r="G149" s="2">
        <f t="shared" si="0"/>
        <v>108934.21451999999</v>
      </c>
      <c r="H149" s="2">
        <f t="shared" si="1"/>
        <v>0.23000000001047738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204126.15</v>
      </c>
      <c r="D150" s="1">
        <f>'PR-RAS'!E154</f>
        <v>265957.92</v>
      </c>
      <c r="E150" s="1">
        <v>0</v>
      </c>
      <c r="F150" s="1">
        <v>0</v>
      </c>
      <c r="G150" s="2">
        <f t="shared" si="0"/>
        <v>109670.25650999999</v>
      </c>
      <c r="H150" s="2">
        <f t="shared" si="1"/>
        <v>0.23000000001047738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19863.259999999998</v>
      </c>
      <c r="D154" s="1">
        <f>'PR-RAS'!E158</f>
        <v>34611.18</v>
      </c>
      <c r="E154" s="1">
        <v>0</v>
      </c>
      <c r="F154" s="1">
        <v>0</v>
      </c>
      <c r="G154" s="2">
        <f t="shared" si="0"/>
        <v>13630.099859999998</v>
      </c>
      <c r="H154" s="2">
        <f t="shared" si="1"/>
        <v>0.43999999999869033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33617.620000000003</v>
      </c>
      <c r="D155" s="1">
        <f>'PR-RAS'!E159</f>
        <v>43883.09</v>
      </c>
      <c r="E155" s="1">
        <v>0</v>
      </c>
      <c r="F155" s="1">
        <v>0</v>
      </c>
      <c r="G155" s="2">
        <f t="shared" si="0"/>
        <v>18693.105199999998</v>
      </c>
      <c r="H155" s="2">
        <f t="shared" si="1"/>
        <v>0.4699999999938882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33617.620000000003</v>
      </c>
      <c r="D157" s="1">
        <f>'PR-RAS'!E161</f>
        <v>43883.09</v>
      </c>
      <c r="E157" s="1">
        <v>0</v>
      </c>
      <c r="F157" s="1">
        <v>0</v>
      </c>
      <c r="G157" s="2">
        <f t="shared" si="0"/>
        <v>18935.872799999997</v>
      </c>
      <c r="H157" s="2">
        <f t="shared" si="1"/>
        <v>0.4699999999938882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t="str">
        <f>'PR-RAS'!E162</f>
        <v>,</v>
      </c>
      <c r="E158" s="1">
        <v>0</v>
      </c>
      <c r="F158" s="1">
        <v>0</v>
      </c>
      <c r="G158" s="2" t="e">
        <f t="shared" si="0"/>
        <v>#VALUE!</v>
      </c>
      <c r="H158" s="2" t="e">
        <f t="shared" si="1"/>
        <v>#VALUE!</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801572.17</v>
      </c>
      <c r="D159" s="1">
        <f>'PR-RAS'!E163</f>
        <v>1396327.49</v>
      </c>
      <c r="E159" s="1">
        <v>0</v>
      </c>
      <c r="F159" s="1">
        <v>0</v>
      </c>
      <c r="G159" s="2">
        <f t="shared" si="0"/>
        <v>567887.88969999994</v>
      </c>
      <c r="H159" s="2">
        <f t="shared" si="1"/>
        <v>0.66000000003259629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5362.0400000000009</v>
      </c>
      <c r="D160" s="1">
        <f>'PR-RAS'!E164</f>
        <v>6489.59</v>
      </c>
      <c r="E160" s="1">
        <v>0</v>
      </c>
      <c r="F160" s="1">
        <v>0</v>
      </c>
      <c r="G160" s="2">
        <f t="shared" si="0"/>
        <v>2916.2539800000004</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889.81</v>
      </c>
      <c r="D161" s="1">
        <f>'PR-RAS'!E165</f>
        <v>1152.98</v>
      </c>
      <c r="E161" s="1">
        <v>0</v>
      </c>
      <c r="F161" s="1">
        <v>0</v>
      </c>
      <c r="G161" s="2">
        <f t="shared" si="0"/>
        <v>511.32319999999999</v>
      </c>
      <c r="H161" s="2">
        <f t="shared" si="1"/>
        <v>0.21000000000003638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3410.04</v>
      </c>
      <c r="D162" s="1">
        <f>'PR-RAS'!E166</f>
        <v>3843.82</v>
      </c>
      <c r="E162" s="1">
        <v>0</v>
      </c>
      <c r="F162" s="1">
        <v>0</v>
      </c>
      <c r="G162" s="2">
        <f t="shared" si="0"/>
        <v>1786.72648</v>
      </c>
      <c r="H162" s="2">
        <f t="shared" si="1"/>
        <v>0.21999999999979991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832.84</v>
      </c>
      <c r="D163" s="1">
        <f>'PR-RAS'!E167</f>
        <v>1492.79</v>
      </c>
      <c r="E163" s="1">
        <v>0</v>
      </c>
      <c r="F163" s="1">
        <v>0</v>
      </c>
      <c r="G163" s="2">
        <f t="shared" si="0"/>
        <v>618.58404000000007</v>
      </c>
      <c r="H163" s="2">
        <f t="shared" si="1"/>
        <v>0.37000000000000455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229.35</v>
      </c>
      <c r="D164" s="1">
        <f>'PR-RAS'!E168</f>
        <v>0</v>
      </c>
      <c r="E164" s="1">
        <v>0</v>
      </c>
      <c r="F164" s="1">
        <v>0</v>
      </c>
      <c r="G164" s="2">
        <f t="shared" si="0"/>
        <v>37.384050000000002</v>
      </c>
      <c r="H164" s="2">
        <f t="shared" si="1"/>
        <v>0.34999999999999432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237748.32</v>
      </c>
      <c r="D165" s="1">
        <f>'PR-RAS'!E169</f>
        <v>203872.71000000002</v>
      </c>
      <c r="E165" s="1">
        <v>0</v>
      </c>
      <c r="F165" s="1">
        <v>0</v>
      </c>
      <c r="G165" s="2">
        <f t="shared" si="0"/>
        <v>105860.97336</v>
      </c>
      <c r="H165" s="2">
        <f t="shared" si="1"/>
        <v>0.60999999998603016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19349.55</v>
      </c>
      <c r="D166" s="1">
        <f>'PR-RAS'!E170</f>
        <v>23055.52</v>
      </c>
      <c r="E166" s="1">
        <v>0</v>
      </c>
      <c r="F166" s="1">
        <v>0</v>
      </c>
      <c r="G166" s="2">
        <f t="shared" si="0"/>
        <v>10800.99735</v>
      </c>
      <c r="H166" s="2">
        <f t="shared" si="1"/>
        <v>0.93000000000029104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143939.5</v>
      </c>
      <c r="D168" s="1">
        <f>'PR-RAS'!E172</f>
        <v>88968.24</v>
      </c>
      <c r="E168" s="1">
        <v>0</v>
      </c>
      <c r="F168" s="1">
        <v>0</v>
      </c>
      <c r="G168" s="2">
        <f t="shared" si="0"/>
        <v>53753.288659999998</v>
      </c>
      <c r="H168" s="2">
        <f t="shared" si="1"/>
        <v>0.74000000000523869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69198.75</v>
      </c>
      <c r="D169" s="1">
        <f>'PR-RAS'!E173</f>
        <v>85506.01</v>
      </c>
      <c r="E169" s="1">
        <v>0</v>
      </c>
      <c r="F169" s="1">
        <v>0</v>
      </c>
      <c r="G169" s="2">
        <f t="shared" si="0"/>
        <v>40355.409359999998</v>
      </c>
      <c r="H169" s="2">
        <f t="shared" si="1"/>
        <v>0.25999999999476131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3330.48</v>
      </c>
      <c r="D170" s="1">
        <f>'PR-RAS'!E174</f>
        <v>2257.0300000000002</v>
      </c>
      <c r="E170" s="1">
        <v>0</v>
      </c>
      <c r="F170" s="1">
        <v>0</v>
      </c>
      <c r="G170" s="2">
        <f t="shared" si="0"/>
        <v>1325.7272600000003</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1930.04</v>
      </c>
      <c r="D172" s="1">
        <f>'PR-RAS'!E176</f>
        <v>4085.91</v>
      </c>
      <c r="E172" s="1">
        <v>0</v>
      </c>
      <c r="F172" s="1">
        <v>0</v>
      </c>
      <c r="G172" s="2">
        <f t="shared" si="0"/>
        <v>1727.4180600000002</v>
      </c>
      <c r="H172" s="2">
        <f t="shared" si="1"/>
        <v>0.13000000000010914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509321.56</v>
      </c>
      <c r="D173" s="1">
        <f>'PR-RAS'!E177</f>
        <v>1037716.64</v>
      </c>
      <c r="E173" s="1">
        <v>0</v>
      </c>
      <c r="F173" s="1">
        <v>0</v>
      </c>
      <c r="G173" s="2">
        <f t="shared" si="0"/>
        <v>444577.83247999992</v>
      </c>
      <c r="H173" s="2">
        <f t="shared" si="1"/>
        <v>0.79999999998835847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21632.71</v>
      </c>
      <c r="D174" s="1">
        <f>'PR-RAS'!E178</f>
        <v>32927.17</v>
      </c>
      <c r="E174" s="1">
        <v>0</v>
      </c>
      <c r="F174" s="1">
        <v>0</v>
      </c>
      <c r="G174" s="2">
        <f t="shared" si="0"/>
        <v>15135.259649999996</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172919.01</v>
      </c>
      <c r="D175" s="1">
        <f>'PR-RAS'!E179</f>
        <v>632374.57999999996</v>
      </c>
      <c r="E175" s="1">
        <v>0</v>
      </c>
      <c r="F175" s="1">
        <v>0</v>
      </c>
      <c r="G175" s="2">
        <f t="shared" si="0"/>
        <v>250154.26157999996</v>
      </c>
      <c r="H175" s="2">
        <f t="shared" si="1"/>
        <v>0.43000000005122274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12266.56</v>
      </c>
      <c r="D176" s="1">
        <f>'PR-RAS'!E180</f>
        <v>13730.86</v>
      </c>
      <c r="E176" s="1">
        <v>0</v>
      </c>
      <c r="F176" s="1">
        <v>0</v>
      </c>
      <c r="G176" s="2">
        <f t="shared" si="0"/>
        <v>6952.4489999999996</v>
      </c>
      <c r="H176" s="2">
        <f t="shared" si="1"/>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119618.36</v>
      </c>
      <c r="D177" s="1">
        <f>'PR-RAS'!E181</f>
        <v>122431.78</v>
      </c>
      <c r="E177" s="1">
        <v>0</v>
      </c>
      <c r="F177" s="1">
        <v>0</v>
      </c>
      <c r="G177" s="2">
        <f t="shared" si="0"/>
        <v>64148.817919999994</v>
      </c>
      <c r="H177" s="2">
        <f t="shared" si="1"/>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19269.61</v>
      </c>
      <c r="D178" s="1">
        <f>'PR-RAS'!E182</f>
        <v>28357.69</v>
      </c>
      <c r="E178" s="1">
        <v>0</v>
      </c>
      <c r="F178" s="1">
        <v>0</v>
      </c>
      <c r="G178" s="2">
        <f t="shared" si="0"/>
        <v>13449.343229999997</v>
      </c>
      <c r="H178" s="2">
        <f t="shared" si="1"/>
        <v>0.7000000000007276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9730.24</v>
      </c>
      <c r="D179" s="1">
        <f>'PR-RAS'!E183</f>
        <v>5472.29</v>
      </c>
      <c r="E179" s="1">
        <v>0</v>
      </c>
      <c r="F179" s="1">
        <v>0</v>
      </c>
      <c r="G179" s="2">
        <f t="shared" si="0"/>
        <v>3680.1179599999996</v>
      </c>
      <c r="H179" s="2">
        <f t="shared" si="1"/>
        <v>0.52999999999974534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61352.77</v>
      </c>
      <c r="D180" s="1">
        <f>'PR-RAS'!E184</f>
        <v>76167.86</v>
      </c>
      <c r="E180" s="1">
        <v>0</v>
      </c>
      <c r="F180" s="1">
        <v>0</v>
      </c>
      <c r="G180" s="2">
        <f t="shared" si="0"/>
        <v>38250.239709999994</v>
      </c>
      <c r="H180" s="2">
        <f t="shared" si="1"/>
        <v>0.37000000000261934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34816.620000000003</v>
      </c>
      <c r="D181" s="1">
        <f>'PR-RAS'!E185</f>
        <v>37831.9</v>
      </c>
      <c r="E181" s="1">
        <v>0</v>
      </c>
      <c r="F181" s="1">
        <v>0</v>
      </c>
      <c r="G181" s="2">
        <f t="shared" si="0"/>
        <v>19886.475600000002</v>
      </c>
      <c r="H181" s="2">
        <f t="shared" si="1"/>
        <v>0.47999999999592546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57715.68</v>
      </c>
      <c r="D182" s="1">
        <f>'PR-RAS'!E186</f>
        <v>88422.51</v>
      </c>
      <c r="E182" s="1">
        <v>0</v>
      </c>
      <c r="F182" s="1">
        <v>0</v>
      </c>
      <c r="G182" s="2">
        <f t="shared" si="0"/>
        <v>42455.486699999994</v>
      </c>
      <c r="H182" s="2">
        <f t="shared" si="1"/>
        <v>0.81000000000494765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49140.25</v>
      </c>
      <c r="D184" s="1">
        <f>'PR-RAS'!E188</f>
        <v>148248.54999999999</v>
      </c>
      <c r="E184" s="1">
        <v>0</v>
      </c>
      <c r="F184" s="1">
        <v>0</v>
      </c>
      <c r="G184" s="2">
        <f t="shared" si="0"/>
        <v>63251.635049999997</v>
      </c>
      <c r="H184" s="2">
        <f t="shared" si="1"/>
        <v>0.70000000001164153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9561.33</v>
      </c>
      <c r="D185" s="1">
        <f>'PR-RAS'!E189</f>
        <v>20640.87</v>
      </c>
      <c r="E185" s="1">
        <v>0</v>
      </c>
      <c r="F185" s="1">
        <v>0</v>
      </c>
      <c r="G185" s="2">
        <f t="shared" si="0"/>
        <v>9355.1248799999994</v>
      </c>
      <c r="H185" s="2">
        <f t="shared" si="1"/>
        <v>0.46000000000094587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6331.87</v>
      </c>
      <c r="D186" s="1">
        <f>'PR-RAS'!E190</f>
        <v>9337.99</v>
      </c>
      <c r="E186" s="1">
        <v>0</v>
      </c>
      <c r="F186" s="1">
        <v>0</v>
      </c>
      <c r="G186" s="2">
        <f t="shared" si="0"/>
        <v>4626.4522499999994</v>
      </c>
      <c r="H186" s="2">
        <f t="shared" si="1"/>
        <v>0.14000000000032742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13525.37</v>
      </c>
      <c r="D187" s="1">
        <f>'PR-RAS'!E191</f>
        <v>23513.05</v>
      </c>
      <c r="E187" s="1">
        <v>0</v>
      </c>
      <c r="F187" s="1">
        <v>0</v>
      </c>
      <c r="G187" s="2">
        <f t="shared" si="0"/>
        <v>11262.573420000001</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2995.43</v>
      </c>
      <c r="E188" s="1">
        <v>0</v>
      </c>
      <c r="F188" s="1">
        <v>0</v>
      </c>
      <c r="G188" s="2">
        <f t="shared" si="0"/>
        <v>1120.2908199999999</v>
      </c>
      <c r="H188" s="2">
        <f t="shared" si="1"/>
        <v>0.42999999999983629</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4818.01</v>
      </c>
      <c r="D189" s="1">
        <f>'PR-RAS'!E193</f>
        <v>4532.95</v>
      </c>
      <c r="E189" s="1">
        <v>0</v>
      </c>
      <c r="F189" s="1">
        <v>0</v>
      </c>
      <c r="G189" s="2">
        <f t="shared" si="0"/>
        <v>2610.17508</v>
      </c>
      <c r="H189" s="2">
        <f t="shared" si="1"/>
        <v>6.0000000000400178E-2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65034.18</v>
      </c>
      <c r="E190" s="1">
        <v>0</v>
      </c>
      <c r="F190" s="1">
        <v>0</v>
      </c>
      <c r="G190" s="2">
        <f t="shared" si="0"/>
        <v>24582.920040000001</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14903.67</v>
      </c>
      <c r="D191" s="1">
        <f>'PR-RAS'!E195</f>
        <v>22194.080000000002</v>
      </c>
      <c r="E191" s="1">
        <v>0</v>
      </c>
      <c r="F191" s="1">
        <v>0</v>
      </c>
      <c r="G191" s="2">
        <f t="shared" si="0"/>
        <v>11265.447700000001</v>
      </c>
      <c r="H191" s="2">
        <f t="shared" si="1"/>
        <v>0.41000000000167347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6163.85</v>
      </c>
      <c r="D192" s="1">
        <f>'PR-RAS'!E196</f>
        <v>6909.34</v>
      </c>
      <c r="E192" s="1">
        <v>0</v>
      </c>
      <c r="F192" s="1">
        <v>0</v>
      </c>
      <c r="G192" s="2">
        <f t="shared" si="0"/>
        <v>3816.6632299999997</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6163.85</v>
      </c>
      <c r="D206" s="1">
        <f>'PR-RAS'!E210</f>
        <v>6909.34</v>
      </c>
      <c r="E206" s="1">
        <v>0</v>
      </c>
      <c r="F206" s="1">
        <v>0</v>
      </c>
      <c r="G206" s="2">
        <f t="shared" si="0"/>
        <v>4096.4186499999996</v>
      </c>
      <c r="H206" s="2">
        <f t="shared" si="1"/>
        <v>0.48999999999978172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3767.05</v>
      </c>
      <c r="D207" s="1">
        <f>'PR-RAS'!E211</f>
        <v>4938.1400000000003</v>
      </c>
      <c r="E207" s="1">
        <v>0</v>
      </c>
      <c r="F207" s="1">
        <v>0</v>
      </c>
      <c r="G207" s="2">
        <f t="shared" si="0"/>
        <v>2810.5259800000003</v>
      </c>
      <c r="H207" s="2">
        <f t="shared" si="1"/>
        <v>0.19000000000050932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1682.42</v>
      </c>
      <c r="D209" s="1">
        <f>'PR-RAS'!E213</f>
        <v>1499.3</v>
      </c>
      <c r="E209" s="1">
        <v>0</v>
      </c>
      <c r="F209" s="1">
        <v>0</v>
      </c>
      <c r="G209" s="2">
        <f t="shared" si="0"/>
        <v>973.65216000000009</v>
      </c>
      <c r="H209" s="2">
        <f t="shared" si="1"/>
        <v>0.72000000000002728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714.38</v>
      </c>
      <c r="D210" s="1">
        <f>'PR-RAS'!E214</f>
        <v>471.9</v>
      </c>
      <c r="E210" s="1">
        <v>0</v>
      </c>
      <c r="F210" s="1">
        <v>0</v>
      </c>
      <c r="G210" s="2">
        <f t="shared" si="0"/>
        <v>346.55961999999994</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202582.52</v>
      </c>
      <c r="D220" s="1">
        <f>'PR-RAS'!E224</f>
        <v>294475.31</v>
      </c>
      <c r="E220" s="1">
        <v>0</v>
      </c>
      <c r="F220" s="1">
        <v>0</v>
      </c>
      <c r="G220" s="2">
        <f t="shared" si="0"/>
        <v>173345.75766</v>
      </c>
      <c r="H220" s="2">
        <f t="shared" si="1"/>
        <v>0.79000000000814907</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4592.21</v>
      </c>
      <c r="D232" s="1">
        <f>'PR-RAS'!E236</f>
        <v>39300.93</v>
      </c>
      <c r="E232" s="1">
        <v>0</v>
      </c>
      <c r="F232" s="1">
        <v>0</v>
      </c>
      <c r="G232" s="2">
        <f t="shared" si="0"/>
        <v>19217.830170000001</v>
      </c>
      <c r="H232" s="2">
        <f t="shared" si="1"/>
        <v>0.27999999999974534</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1274.1400000000001</v>
      </c>
      <c r="D233" s="1">
        <f>'PR-RAS'!E237</f>
        <v>39300.93</v>
      </c>
      <c r="E233" s="1">
        <v>0</v>
      </c>
      <c r="F233" s="1">
        <v>0</v>
      </c>
      <c r="G233" s="2">
        <f t="shared" si="0"/>
        <v>18531.232</v>
      </c>
      <c r="H233" s="2">
        <f t="shared" si="1"/>
        <v>0.20999999999980901</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3318.07</v>
      </c>
      <c r="D234" s="1">
        <f>'PR-RAS'!E238</f>
        <v>0</v>
      </c>
      <c r="E234" s="1">
        <v>0</v>
      </c>
      <c r="F234" s="1">
        <v>0</v>
      </c>
      <c r="G234" s="2">
        <f t="shared" si="0"/>
        <v>773.11031000000003</v>
      </c>
      <c r="H234" s="2">
        <f t="shared" si="1"/>
        <v>7.0000000000163709E-2</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197990.31</v>
      </c>
      <c r="D236" s="1">
        <f>'PR-RAS'!E240</f>
        <v>255174.38</v>
      </c>
      <c r="E236" s="1">
        <v>0</v>
      </c>
      <c r="F236" s="1">
        <v>0</v>
      </c>
      <c r="G236" s="2">
        <f t="shared" si="0"/>
        <v>166459.68145</v>
      </c>
      <c r="H236" s="2">
        <f t="shared" si="1"/>
        <v>0.69000000000232831</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197990.31</v>
      </c>
      <c r="D237" s="1">
        <f>'PR-RAS'!E241</f>
        <v>229137.39</v>
      </c>
      <c r="E237" s="1">
        <v>0</v>
      </c>
      <c r="F237" s="1">
        <v>0</v>
      </c>
      <c r="G237" s="2">
        <f t="shared" si="0"/>
        <v>154878.56124000001</v>
      </c>
      <c r="H237" s="2">
        <f t="shared" si="1"/>
        <v>0.70000000001164153</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26036.99</v>
      </c>
      <c r="E238" s="1">
        <v>0</v>
      </c>
      <c r="F238" s="1">
        <v>0</v>
      </c>
      <c r="G238" s="2">
        <f t="shared" si="0"/>
        <v>12341.53326</v>
      </c>
      <c r="H238" s="2">
        <f t="shared" si="1"/>
        <v>9.9999999983992893E-3</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77995.89</v>
      </c>
      <c r="D248" s="1">
        <f>'PR-RAS'!E252</f>
        <v>150106.22999999998</v>
      </c>
      <c r="E248" s="1">
        <v>0</v>
      </c>
      <c r="F248" s="1">
        <v>0</v>
      </c>
      <c r="G248" s="2">
        <f t="shared" si="0"/>
        <v>93417.462449999992</v>
      </c>
      <c r="H248" s="2">
        <f t="shared" si="1"/>
        <v>0.33999999998195563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77995.89</v>
      </c>
      <c r="D255" s="1">
        <f>'PR-RAS'!E259</f>
        <v>150106.22999999998</v>
      </c>
      <c r="E255" s="1">
        <v>0</v>
      </c>
      <c r="F255" s="1">
        <v>0</v>
      </c>
      <c r="G255" s="2">
        <f t="shared" si="0"/>
        <v>96064.920899999997</v>
      </c>
      <c r="H255" s="2">
        <f t="shared" si="1"/>
        <v>0.33999999998195563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30141.35</v>
      </c>
      <c r="D256" s="1">
        <f>'PR-RAS'!E260</f>
        <v>94690.18</v>
      </c>
      <c r="E256" s="1">
        <v>0</v>
      </c>
      <c r="F256" s="1">
        <v>0</v>
      </c>
      <c r="G256" s="2">
        <f t="shared" si="0"/>
        <v>55978.036050000002</v>
      </c>
      <c r="H256" s="2">
        <f t="shared" si="1"/>
        <v>0.52999999999155989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47854.54</v>
      </c>
      <c r="D257" s="1">
        <f>'PR-RAS'!E261</f>
        <v>55416.05</v>
      </c>
      <c r="E257" s="1">
        <v>0</v>
      </c>
      <c r="F257" s="1">
        <v>0</v>
      </c>
      <c r="G257" s="2">
        <f t="shared" si="0"/>
        <v>40623.779840000003</v>
      </c>
      <c r="H257" s="2">
        <f t="shared" si="1"/>
        <v>0.51000000000203727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210282.68</v>
      </c>
      <c r="D259" s="1">
        <f>'PR-RAS'!E263</f>
        <v>364837.43</v>
      </c>
      <c r="E259" s="1">
        <v>0</v>
      </c>
      <c r="F259" s="1">
        <v>0</v>
      </c>
      <c r="G259" s="2">
        <f t="shared" si="0"/>
        <v>242509.04532</v>
      </c>
      <c r="H259" s="2">
        <f t="shared" si="1"/>
        <v>0.75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208558.77</v>
      </c>
      <c r="D260" s="1">
        <f>'PR-RAS'!E264</f>
        <v>352788.51</v>
      </c>
      <c r="E260" s="1">
        <v>0</v>
      </c>
      <c r="F260" s="1">
        <v>0</v>
      </c>
      <c r="G260" s="2">
        <f t="shared" si="0"/>
        <v>236761.16961000001</v>
      </c>
      <c r="H260" s="2">
        <f t="shared" si="1"/>
        <v>0.72000000000116415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208558.77</v>
      </c>
      <c r="D261" s="1">
        <f>'PR-RAS'!E265</f>
        <v>352788.51</v>
      </c>
      <c r="E261" s="1">
        <v>0</v>
      </c>
      <c r="F261" s="1">
        <v>0</v>
      </c>
      <c r="G261" s="2">
        <f t="shared" si="0"/>
        <v>237675.30540000001</v>
      </c>
      <c r="H261" s="2">
        <f t="shared" si="1"/>
        <v>0.72000000000116415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1723.91</v>
      </c>
      <c r="D275" s="1">
        <f>'PR-RAS'!E279</f>
        <v>12048.92</v>
      </c>
      <c r="E275" s="1">
        <v>0</v>
      </c>
      <c r="F275" s="1">
        <v>0</v>
      </c>
      <c r="G275" s="2">
        <f t="shared" si="8"/>
        <v>7075.1595000000007</v>
      </c>
      <c r="H275" s="2">
        <f t="shared" si="9"/>
        <v>0.16999999999984539</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1723.91</v>
      </c>
      <c r="D277" s="1">
        <f>'PR-RAS'!E281</f>
        <v>12048.92</v>
      </c>
      <c r="E277" s="1">
        <v>0</v>
      </c>
      <c r="F277" s="1">
        <v>0</v>
      </c>
      <c r="G277" s="2">
        <f t="shared" si="8"/>
        <v>7126.8030000000008</v>
      </c>
      <c r="H277" s="2">
        <f t="shared" si="9"/>
        <v>0.16999999999984539</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1556204.14</v>
      </c>
      <c r="D285" s="1">
        <f>'PR-RAS'!E289</f>
        <v>2557107.9900000002</v>
      </c>
      <c r="E285" s="1">
        <v>0</v>
      </c>
      <c r="F285" s="1">
        <v>0</v>
      </c>
      <c r="G285" s="2">
        <f t="shared" si="8"/>
        <v>1894399.3140799999</v>
      </c>
      <c r="H285" s="2">
        <f t="shared" si="9"/>
        <v>0.1499999996740371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531213.2100000002</v>
      </c>
      <c r="D286" s="1">
        <f>'PR-RAS'!E290</f>
        <v>205912.96999999974</v>
      </c>
      <c r="E286" s="1">
        <v>0</v>
      </c>
      <c r="F286" s="1">
        <v>0</v>
      </c>
      <c r="G286" s="2">
        <f t="shared" si="8"/>
        <v>268766.1577499999</v>
      </c>
      <c r="H286" s="2">
        <f t="shared" si="9"/>
        <v>0.24000000045634806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986783.24</v>
      </c>
      <c r="D288" s="1">
        <f>'PR-RAS'!E292</f>
        <v>1506073.51</v>
      </c>
      <c r="E288" s="1">
        <v>0</v>
      </c>
      <c r="F288" s="1">
        <v>0</v>
      </c>
      <c r="G288" s="2">
        <f t="shared" si="8"/>
        <v>1147692.9846199998</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336689.88</v>
      </c>
      <c r="D290" s="1">
        <f>'PR-RAS'!E294</f>
        <v>414085.27</v>
      </c>
      <c r="E290" s="1">
        <v>0</v>
      </c>
      <c r="F290" s="1">
        <v>0</v>
      </c>
      <c r="G290" s="2">
        <f t="shared" si="8"/>
        <v>336644.66137999995</v>
      </c>
      <c r="H290" s="2">
        <f t="shared" si="9"/>
        <v>0.39000000001396984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35.840000000000003</v>
      </c>
      <c r="D291" s="1">
        <f>'PR-RAS'!E295</f>
        <v>35.840000000000003</v>
      </c>
      <c r="E291" s="1">
        <v>0</v>
      </c>
      <c r="F291" s="1">
        <v>0</v>
      </c>
      <c r="G291" s="2">
        <f t="shared" si="8"/>
        <v>31.180800000000001</v>
      </c>
      <c r="H291" s="2">
        <f t="shared" si="9"/>
        <v>0.31999999999999318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573980.51</v>
      </c>
      <c r="D293" s="1">
        <f>'PR-RAS'!E298</f>
        <v>965212.42</v>
      </c>
      <c r="E293" s="1">
        <v>0</v>
      </c>
      <c r="F293" s="1">
        <v>0</v>
      </c>
      <c r="G293" s="2">
        <f t="shared" si="8"/>
        <v>731286.36219999997</v>
      </c>
      <c r="H293" s="2">
        <f t="shared" si="9"/>
        <v>0.91000000003259629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573980.51</v>
      </c>
      <c r="D294" s="1">
        <f>'PR-RAS'!E299</f>
        <v>965212.42</v>
      </c>
      <c r="E294" s="1">
        <v>0</v>
      </c>
      <c r="F294" s="1">
        <v>0</v>
      </c>
      <c r="G294" s="2">
        <f t="shared" si="8"/>
        <v>733790.76754999999</v>
      </c>
      <c r="H294" s="2">
        <f t="shared" si="9"/>
        <v>0.91000000003259629</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573980.51</v>
      </c>
      <c r="D295" s="1">
        <f>'PR-RAS'!E300</f>
        <v>871404.14</v>
      </c>
      <c r="E295" s="1">
        <v>0</v>
      </c>
      <c r="F295" s="1">
        <v>0</v>
      </c>
      <c r="G295" s="2">
        <f t="shared" si="8"/>
        <v>681135.90425999998</v>
      </c>
      <c r="H295" s="2">
        <f t="shared" si="9"/>
        <v>0.63000000000465661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573980.51</v>
      </c>
      <c r="D296" s="1">
        <f>'PR-RAS'!E301</f>
        <v>871404.14</v>
      </c>
      <c r="E296" s="1">
        <v>0</v>
      </c>
      <c r="F296" s="1">
        <v>0</v>
      </c>
      <c r="G296" s="2">
        <f t="shared" si="8"/>
        <v>683452.69305</v>
      </c>
      <c r="H296" s="2">
        <f t="shared" si="9"/>
        <v>0.63000000000465661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93808.28</v>
      </c>
      <c r="E299" s="1">
        <v>0</v>
      </c>
      <c r="F299" s="1">
        <v>0</v>
      </c>
      <c r="G299" s="2">
        <f t="shared" si="8"/>
        <v>55909.734879999996</v>
      </c>
      <c r="H299" s="2">
        <f t="shared" si="9"/>
        <v>0.27999999999883585</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93808.28</v>
      </c>
      <c r="E303" s="1">
        <v>0</v>
      </c>
      <c r="F303" s="1">
        <v>0</v>
      </c>
      <c r="G303" s="2">
        <f t="shared" si="8"/>
        <v>56660.201119999998</v>
      </c>
      <c r="H303" s="2">
        <f t="shared" si="9"/>
        <v>0.27999999999883585</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827904.05999999994</v>
      </c>
      <c r="D345" s="1">
        <f>'PR-RAS'!E350</f>
        <v>1087372.32</v>
      </c>
      <c r="E345" s="1">
        <v>0</v>
      </c>
      <c r="F345" s="1">
        <v>0</v>
      </c>
      <c r="G345" s="2">
        <f t="shared" si="8"/>
        <v>1032911.1527999999</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185643.51</v>
      </c>
      <c r="D346" s="1">
        <f>'PR-RAS'!E351</f>
        <v>227185.72</v>
      </c>
      <c r="E346" s="1">
        <v>0</v>
      </c>
      <c r="F346" s="1">
        <v>0</v>
      </c>
      <c r="G346" s="2">
        <f t="shared" si="8"/>
        <v>220805.15774999995</v>
      </c>
      <c r="H346" s="2">
        <f t="shared" si="9"/>
        <v>0.76999999998952262</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185643.51</v>
      </c>
      <c r="D351" s="1">
        <f>'PR-RAS'!E356</f>
        <v>227185.72</v>
      </c>
      <c r="E351" s="1">
        <v>0</v>
      </c>
      <c r="F351" s="1">
        <v>0</v>
      </c>
      <c r="G351" s="2">
        <f t="shared" si="8"/>
        <v>224005.23249999998</v>
      </c>
      <c r="H351" s="2">
        <f t="shared" si="9"/>
        <v>0.76999999998952262</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151566.93</v>
      </c>
      <c r="D355" s="1">
        <f>'PR-RAS'!E360</f>
        <v>0</v>
      </c>
      <c r="E355" s="1">
        <v>0</v>
      </c>
      <c r="F355" s="1">
        <v>0</v>
      </c>
      <c r="G355" s="2">
        <f t="shared" si="8"/>
        <v>53654.693219999994</v>
      </c>
      <c r="H355" s="2">
        <f t="shared" si="9"/>
        <v>7.0000000006984919E-2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34076.58</v>
      </c>
      <c r="D357" s="1">
        <f>'PR-RAS'!E362</f>
        <v>227185.72</v>
      </c>
      <c r="E357" s="1">
        <v>0</v>
      </c>
      <c r="F357" s="1">
        <v>0</v>
      </c>
      <c r="G357" s="2">
        <f t="shared" si="8"/>
        <v>173887.49512000001</v>
      </c>
      <c r="H357" s="2">
        <f t="shared" si="9"/>
        <v>0.69999999999708962</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642260.54999999993</v>
      </c>
      <c r="D358" s="1">
        <f>'PR-RAS'!E363</f>
        <v>860186.6</v>
      </c>
      <c r="E358" s="1">
        <v>0</v>
      </c>
      <c r="F358" s="1">
        <v>0</v>
      </c>
      <c r="G358" s="2">
        <f t="shared" si="8"/>
        <v>843460.24874999991</v>
      </c>
      <c r="H358" s="2">
        <f t="shared" si="9"/>
        <v>0.85000000009313226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618524.41999999993</v>
      </c>
      <c r="D359" s="1">
        <f>'PR-RAS'!E364</f>
        <v>722375.74</v>
      </c>
      <c r="E359" s="1">
        <v>0</v>
      </c>
      <c r="F359" s="1">
        <v>0</v>
      </c>
      <c r="G359" s="2">
        <f t="shared" si="8"/>
        <v>738652.77219999989</v>
      </c>
      <c r="H359" s="2">
        <f t="shared" si="9"/>
        <v>0.67999999993480742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60869.17</v>
      </c>
      <c r="E361" s="1">
        <v>0</v>
      </c>
      <c r="F361" s="1">
        <v>0</v>
      </c>
      <c r="G361" s="2">
        <f t="shared" si="8"/>
        <v>43825.8024</v>
      </c>
      <c r="H361" s="2">
        <f t="shared" si="9"/>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32339.07</v>
      </c>
      <c r="D362" s="1">
        <f>'PR-RAS'!E367</f>
        <v>71469.009999999995</v>
      </c>
      <c r="E362" s="1">
        <v>0</v>
      </c>
      <c r="F362" s="1">
        <v>0</v>
      </c>
      <c r="G362" s="2">
        <f t="shared" si="8"/>
        <v>63275.029489999994</v>
      </c>
      <c r="H362" s="2">
        <f t="shared" si="9"/>
        <v>7.9999999994470272E-2</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586185.35</v>
      </c>
      <c r="D363" s="1">
        <f>'PR-RAS'!E368</f>
        <v>590037.56000000006</v>
      </c>
      <c r="E363" s="1">
        <v>0</v>
      </c>
      <c r="F363" s="1">
        <v>0</v>
      </c>
      <c r="G363" s="2">
        <f t="shared" si="8"/>
        <v>639386.29014000006</v>
      </c>
      <c r="H363" s="2">
        <f t="shared" si="9"/>
        <v>0.78999999992083758</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23736.129999999997</v>
      </c>
      <c r="D364" s="1">
        <f>'PR-RAS'!E369</f>
        <v>133026.65</v>
      </c>
      <c r="E364" s="1">
        <v>0</v>
      </c>
      <c r="F364" s="1">
        <v>0</v>
      </c>
      <c r="G364" s="2">
        <f t="shared" si="8"/>
        <v>105193.56309</v>
      </c>
      <c r="H364" s="2">
        <f t="shared" si="9"/>
        <v>0.48000000000320142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7726.51</v>
      </c>
      <c r="D365" s="1">
        <f>'PR-RAS'!E370</f>
        <v>657.5</v>
      </c>
      <c r="E365" s="1">
        <v>0</v>
      </c>
      <c r="F365" s="1">
        <v>0</v>
      </c>
      <c r="G365" s="2">
        <f t="shared" si="8"/>
        <v>3291.1096400000001</v>
      </c>
      <c r="H365" s="2">
        <f t="shared" si="9"/>
        <v>0.98999999999978172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2003.05</v>
      </c>
      <c r="D366" s="1">
        <f>'PR-RAS'!E371</f>
        <v>0</v>
      </c>
      <c r="E366" s="1">
        <v>0</v>
      </c>
      <c r="F366" s="1">
        <v>0</v>
      </c>
      <c r="G366" s="2">
        <f t="shared" si="8"/>
        <v>731.11324999999999</v>
      </c>
      <c r="H366" s="2">
        <f t="shared" si="9"/>
        <v>4.9999999999954525E-2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12235.38</v>
      </c>
      <c r="D367" s="1">
        <f>'PR-RAS'!E372</f>
        <v>63266.51</v>
      </c>
      <c r="E367" s="1">
        <v>0</v>
      </c>
      <c r="F367" s="1">
        <v>0</v>
      </c>
      <c r="G367" s="2">
        <f t="shared" si="8"/>
        <v>50789.234399999994</v>
      </c>
      <c r="H367" s="2">
        <f t="shared" si="9"/>
        <v>0.86999999999716238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40987.629999999997</v>
      </c>
      <c r="E369" s="1">
        <v>0</v>
      </c>
      <c r="F369" s="1">
        <v>0</v>
      </c>
      <c r="G369" s="2">
        <f t="shared" si="8"/>
        <v>30166.895679999998</v>
      </c>
      <c r="H369" s="2">
        <f t="shared" si="9"/>
        <v>0.37000000000261934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3718.13</v>
      </c>
      <c r="E370" s="1">
        <v>0</v>
      </c>
      <c r="F370" s="1">
        <v>0</v>
      </c>
      <c r="G370" s="2">
        <f t="shared" si="8"/>
        <v>2743.9799400000002</v>
      </c>
      <c r="H370" s="2">
        <f t="shared" si="9"/>
        <v>0.13000000000010914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1771.19</v>
      </c>
      <c r="D371" s="1">
        <f>'PR-RAS'!E376</f>
        <v>24396.880000000001</v>
      </c>
      <c r="E371" s="1">
        <v>0</v>
      </c>
      <c r="F371" s="1">
        <v>0</v>
      </c>
      <c r="G371" s="2">
        <f t="shared" si="8"/>
        <v>18709.031500000001</v>
      </c>
      <c r="H371" s="2">
        <f t="shared" si="9"/>
        <v>0.30999999999903594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4784.21</v>
      </c>
      <c r="E373" s="1">
        <v>0</v>
      </c>
      <c r="F373" s="1">
        <v>0</v>
      </c>
      <c r="G373" s="2">
        <f t="shared" si="8"/>
        <v>3559.4522400000001</v>
      </c>
      <c r="H373" s="2">
        <f t="shared" si="9"/>
        <v>0.21000000000003638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4784.21</v>
      </c>
      <c r="E374" s="1">
        <v>0</v>
      </c>
      <c r="F374" s="1">
        <v>0</v>
      </c>
      <c r="G374" s="2">
        <f t="shared" si="8"/>
        <v>3569.0206600000001</v>
      </c>
      <c r="H374" s="2">
        <f t="shared" si="9"/>
        <v>0.21000000000003638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253923.54999999993</v>
      </c>
      <c r="D403" s="1">
        <f>'PR-RAS'!E408</f>
        <v>122159.90000000002</v>
      </c>
      <c r="E403" s="1">
        <v>0</v>
      </c>
      <c r="F403" s="1">
        <v>0</v>
      </c>
      <c r="G403" s="2">
        <f t="shared" si="8"/>
        <v>200293.82670000001</v>
      </c>
      <c r="H403" s="2">
        <f t="shared" si="9"/>
        <v>0.55000000004656613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1075047.22</v>
      </c>
      <c r="D405" s="1">
        <f>'PR-RAS'!E410</f>
        <v>1315711.6200000001</v>
      </c>
      <c r="E405" s="1">
        <v>0</v>
      </c>
      <c r="F405" s="1">
        <v>0</v>
      </c>
      <c r="G405" s="2">
        <f t="shared" si="8"/>
        <v>1497414.0658400001</v>
      </c>
      <c r="H405" s="2">
        <f t="shared" si="9"/>
        <v>0.59999999986030161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240664.11</v>
      </c>
      <c r="D406" s="1">
        <f>'PR-RAS'!E411</f>
        <v>177886.69</v>
      </c>
      <c r="E406" s="1">
        <v>0</v>
      </c>
      <c r="F406" s="1">
        <v>0</v>
      </c>
      <c r="G406" s="2">
        <f t="shared" si="8"/>
        <v>241557.18345000001</v>
      </c>
      <c r="H406" s="2">
        <f t="shared" si="9"/>
        <v>0.41999999998370185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2661397.8600000003</v>
      </c>
      <c r="D407" s="1">
        <f>'PR-RAS'!E412</f>
        <v>3728233.38</v>
      </c>
      <c r="E407" s="1">
        <v>0</v>
      </c>
      <c r="F407" s="1">
        <v>0</v>
      </c>
      <c r="G407" s="2">
        <f t="shared" si="8"/>
        <v>4107853.0357200005</v>
      </c>
      <c r="H407" s="2">
        <f t="shared" si="9"/>
        <v>0.51999999955296516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2384108.1999999997</v>
      </c>
      <c r="D408" s="1">
        <f>'PR-RAS'!E413</f>
        <v>3644480.3100000005</v>
      </c>
      <c r="E408" s="1">
        <v>0</v>
      </c>
      <c r="F408" s="1">
        <v>0</v>
      </c>
      <c r="G408" s="2">
        <f t="shared" si="8"/>
        <v>3936939.0097399997</v>
      </c>
      <c r="H408" s="2">
        <f t="shared" si="9"/>
        <v>0.51000000024214387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277289.66000000061</v>
      </c>
      <c r="D409" s="1">
        <f>'PR-RAS'!E414</f>
        <v>83753.069999999367</v>
      </c>
      <c r="E409" s="1">
        <v>0</v>
      </c>
      <c r="F409" s="1">
        <v>0</v>
      </c>
      <c r="G409" s="2">
        <f t="shared" si="8"/>
        <v>181476.68639999971</v>
      </c>
      <c r="H409" s="2">
        <f t="shared" si="9"/>
        <v>0.40999999875202775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190361.8899999999</v>
      </c>
      <c r="E411" s="1">
        <v>0</v>
      </c>
      <c r="F411" s="1">
        <v>0</v>
      </c>
      <c r="G411" s="2">
        <f t="shared" si="8"/>
        <v>156096.7497999999</v>
      </c>
      <c r="H411" s="2">
        <f t="shared" si="9"/>
        <v>0.11000000010244548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88263.979999999981</v>
      </c>
      <c r="D412" s="1">
        <f>'PR-RAS'!E417</f>
        <v>0</v>
      </c>
      <c r="E412" s="1">
        <v>0</v>
      </c>
      <c r="F412" s="1">
        <v>0</v>
      </c>
      <c r="G412" s="2">
        <f t="shared" si="8"/>
        <v>36276.49577999999</v>
      </c>
      <c r="H412" s="2">
        <f t="shared" si="9"/>
        <v>2.0000000018626451E-2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577353.99</v>
      </c>
      <c r="D413" s="1">
        <f>'PR-RAS'!E418</f>
        <v>591971.96</v>
      </c>
      <c r="E413" s="1">
        <v>0</v>
      </c>
      <c r="F413" s="1">
        <v>0</v>
      </c>
      <c r="G413" s="2">
        <f t="shared" si="8"/>
        <v>725654.73891999992</v>
      </c>
      <c r="H413" s="2">
        <f t="shared" si="9"/>
        <v>5.0000000046566129E-2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53439.93</v>
      </c>
      <c r="D522" s="1">
        <f>'PR-RAS'!E528</f>
        <v>10545.44</v>
      </c>
      <c r="E522" s="1">
        <v>0</v>
      </c>
      <c r="F522" s="1">
        <v>0</v>
      </c>
      <c r="G522" s="2">
        <f t="shared" ref="G522:G809" si="10">(B522/1000)*(C522*1+D522*2)</f>
        <v>38830.552009999999</v>
      </c>
      <c r="H522" s="2">
        <f t="shared" ref="H522:H809" si="11">ABS(C522-ROUND(C522,0))+ABS(D522-ROUND(D522,0))</f>
        <v>0.51000000000021828</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53439.93</v>
      </c>
      <c r="D587" s="1">
        <f>'PR-RAS'!E593</f>
        <v>10545.44</v>
      </c>
      <c r="E587" s="1">
        <v>0</v>
      </c>
      <c r="F587" s="1">
        <v>0</v>
      </c>
      <c r="G587" s="2">
        <f t="shared" si="10"/>
        <v>43675.054659999994</v>
      </c>
      <c r="H587" s="2">
        <f t="shared" si="11"/>
        <v>0.51000000000021828</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10011.65</v>
      </c>
      <c r="D599" s="1">
        <f>'PR-RAS'!E605</f>
        <v>10545.44</v>
      </c>
      <c r="E599" s="1">
        <v>0</v>
      </c>
      <c r="F599" s="1">
        <v>0</v>
      </c>
      <c r="G599" s="2">
        <f t="shared" si="10"/>
        <v>18599.31294</v>
      </c>
      <c r="H599" s="2">
        <f t="shared" si="11"/>
        <v>0.79000000000087311</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10011.65</v>
      </c>
      <c r="D600" s="1">
        <f>'PR-RAS'!E606</f>
        <v>10545.44</v>
      </c>
      <c r="E600" s="1">
        <v>0</v>
      </c>
      <c r="F600" s="1">
        <v>0</v>
      </c>
      <c r="G600" s="2">
        <f t="shared" si="10"/>
        <v>18630.41547</v>
      </c>
      <c r="H600" s="2">
        <f t="shared" si="11"/>
        <v>0.79000000000087311</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43428.28</v>
      </c>
      <c r="D611" s="1">
        <f>'PR-RAS'!E617</f>
        <v>0</v>
      </c>
      <c r="E611" s="1">
        <v>0</v>
      </c>
      <c r="F611" s="1">
        <v>0</v>
      </c>
      <c r="G611" s="2">
        <f t="shared" si="10"/>
        <v>26491.250799999998</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43428.28</v>
      </c>
      <c r="D612" s="1">
        <f>'PR-RAS'!E618</f>
        <v>0</v>
      </c>
      <c r="E612" s="1">
        <v>0</v>
      </c>
      <c r="F612" s="1">
        <v>0</v>
      </c>
      <c r="G612" s="2">
        <f t="shared" si="10"/>
        <v>26534.679079999998</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53439.93</v>
      </c>
      <c r="D630" s="1">
        <f>'PR-RAS'!E636</f>
        <v>10545.44</v>
      </c>
      <c r="E630" s="1">
        <v>0</v>
      </c>
      <c r="F630" s="1">
        <v>0</v>
      </c>
      <c r="G630" s="2">
        <f t="shared" si="10"/>
        <v>46879.879489999999</v>
      </c>
      <c r="H630" s="2">
        <f t="shared" si="11"/>
        <v>0.51000000000021828</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33933.33</v>
      </c>
      <c r="D631" s="1">
        <f>'PR-RAS'!E637</f>
        <v>0</v>
      </c>
      <c r="E631" s="1">
        <v>0</v>
      </c>
      <c r="F631" s="1">
        <v>0</v>
      </c>
      <c r="G631" s="2">
        <f t="shared" si="10"/>
        <v>21377.997900000002</v>
      </c>
      <c r="H631" s="2">
        <f t="shared" si="11"/>
        <v>0.33000000000174623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19506.599999999999</v>
      </c>
      <c r="E632" s="1">
        <v>0</v>
      </c>
      <c r="F632" s="1">
        <v>0</v>
      </c>
      <c r="G632" s="2">
        <f t="shared" si="10"/>
        <v>24617.3292</v>
      </c>
      <c r="H632" s="2">
        <f t="shared" si="11"/>
        <v>0.40000000000145519</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2661397.8600000003</v>
      </c>
      <c r="D633" s="1">
        <f>'PR-RAS'!E639</f>
        <v>3728233.38</v>
      </c>
      <c r="E633" s="1">
        <v>0</v>
      </c>
      <c r="F633" s="1">
        <v>0</v>
      </c>
      <c r="G633" s="2">
        <f t="shared" si="10"/>
        <v>6394490.4398400011</v>
      </c>
      <c r="H633" s="2">
        <f t="shared" si="11"/>
        <v>0.51999999955296516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2437548.13</v>
      </c>
      <c r="D634" s="1">
        <f>'PR-RAS'!E640</f>
        <v>3655025.7500000005</v>
      </c>
      <c r="E634" s="1">
        <v>0</v>
      </c>
      <c r="F634" s="1">
        <v>0</v>
      </c>
      <c r="G634" s="2">
        <f t="shared" si="10"/>
        <v>6170230.5657900004</v>
      </c>
      <c r="H634" s="2">
        <f t="shared" si="11"/>
        <v>0.37999999942258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223849.73000000045</v>
      </c>
      <c r="D635" s="1">
        <f>'PR-RAS'!E641</f>
        <v>73207.629999999423</v>
      </c>
      <c r="E635" s="1">
        <v>0</v>
      </c>
      <c r="F635" s="1">
        <v>0</v>
      </c>
      <c r="G635" s="2">
        <f t="shared" si="10"/>
        <v>234748.00365999955</v>
      </c>
      <c r="H635" s="2">
        <f t="shared" si="11"/>
        <v>0.64000000013038516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170855.28999999989</v>
      </c>
      <c r="E637" s="1">
        <v>0</v>
      </c>
      <c r="F637" s="1">
        <v>0</v>
      </c>
      <c r="G637" s="2">
        <f t="shared" si="10"/>
        <v>217327.92887999988</v>
      </c>
      <c r="H637" s="2">
        <f t="shared" si="11"/>
        <v>0.28999999989173375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54330.64999999998</v>
      </c>
      <c r="D638" s="1">
        <f>'PR-RAS'!E644</f>
        <v>0</v>
      </c>
      <c r="E638" s="1">
        <v>0</v>
      </c>
      <c r="F638" s="1">
        <v>0</v>
      </c>
      <c r="G638" s="2">
        <f t="shared" si="10"/>
        <v>34608.624049999984</v>
      </c>
      <c r="H638" s="2">
        <f t="shared" si="11"/>
        <v>0.35000000002037268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169519.08000000048</v>
      </c>
      <c r="D639" s="1">
        <f>'PR-RAS'!E645</f>
        <v>244062.91999999931</v>
      </c>
      <c r="E639" s="1">
        <v>0</v>
      </c>
      <c r="F639" s="1">
        <v>0</v>
      </c>
      <c r="G639" s="2">
        <f t="shared" si="10"/>
        <v>419577.45895999944</v>
      </c>
      <c r="H639" s="2">
        <f t="shared" si="11"/>
        <v>0.16000000116764568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22792.63</v>
      </c>
      <c r="D641" s="1">
        <f>'PR-RAS'!E647</f>
        <v>27678.2</v>
      </c>
      <c r="E641" s="1">
        <v>0</v>
      </c>
      <c r="F641" s="1">
        <v>0</v>
      </c>
      <c r="G641" s="2">
        <f t="shared" si="10"/>
        <v>50015.379200000003</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50865.29</v>
      </c>
      <c r="D642" s="1">
        <f>'PR-RAS'!E649</f>
        <v>338596.05</v>
      </c>
      <c r="E642" s="1">
        <v>0</v>
      </c>
      <c r="F642" s="1">
        <v>0</v>
      </c>
      <c r="G642" s="2">
        <f t="shared" si="10"/>
        <v>466684.78698999999</v>
      </c>
      <c r="H642" s="2">
        <f t="shared" si="11"/>
        <v>0.33999999998923158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3296403.33</v>
      </c>
      <c r="D643" s="1">
        <f>'PR-RAS'!E650</f>
        <v>4112064.68</v>
      </c>
      <c r="E643" s="1">
        <v>0</v>
      </c>
      <c r="F643" s="1">
        <v>0</v>
      </c>
      <c r="G643" s="2">
        <f t="shared" si="10"/>
        <v>7396181.9869800014</v>
      </c>
      <c r="H643" s="2">
        <f t="shared" si="11"/>
        <v>0.64999999990686774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3008672.57</v>
      </c>
      <c r="D644" s="1">
        <f>'PR-RAS'!E651</f>
        <v>3943664.1</v>
      </c>
      <c r="E644" s="1">
        <v>0</v>
      </c>
      <c r="F644" s="1">
        <v>0</v>
      </c>
      <c r="G644" s="2">
        <f t="shared" si="10"/>
        <v>7006128.4951099996</v>
      </c>
      <c r="H644" s="2">
        <f t="shared" si="11"/>
        <v>0.53000000026077032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338596.05000000028</v>
      </c>
      <c r="D645" s="1">
        <f>'PR-RAS'!E652</f>
        <v>506996.63000000035</v>
      </c>
      <c r="E645" s="1">
        <v>0</v>
      </c>
      <c r="F645" s="1">
        <v>0</v>
      </c>
      <c r="G645" s="2">
        <f t="shared" si="10"/>
        <v>871067.5156400007</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17</v>
      </c>
      <c r="D646" s="1">
        <f>'PR-RAS'!E653</f>
        <v>18</v>
      </c>
      <c r="E646" s="1">
        <v>0</v>
      </c>
      <c r="F646" s="1">
        <v>0</v>
      </c>
      <c r="G646" s="2">
        <f t="shared" si="10"/>
        <v>34.185000000000002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16</v>
      </c>
      <c r="D648" s="1">
        <f>'PR-RAS'!E655</f>
        <v>17</v>
      </c>
      <c r="E648" s="1">
        <v>0</v>
      </c>
      <c r="F648" s="1">
        <v>0</v>
      </c>
      <c r="G648" s="2">
        <f t="shared" si="10"/>
        <v>32.35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350697.98</v>
      </c>
      <c r="D654" s="1">
        <f>'PR-RAS'!E661</f>
        <v>479576.56</v>
      </c>
      <c r="E654" s="1">
        <v>0</v>
      </c>
      <c r="F654" s="1">
        <v>0</v>
      </c>
      <c r="G654" s="2">
        <f t="shared" si="10"/>
        <v>855332.76830000011</v>
      </c>
      <c r="H654" s="2">
        <f t="shared" si="11"/>
        <v>0.46000000002095476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13272.28</v>
      </c>
      <c r="D658" s="1">
        <f>'PR-RAS'!E665</f>
        <v>56400</v>
      </c>
      <c r="E658" s="1">
        <v>0</v>
      </c>
      <c r="F658" s="1">
        <v>0</v>
      </c>
      <c r="G658" s="2">
        <f t="shared" si="10"/>
        <v>82829.487959999999</v>
      </c>
      <c r="H658" s="2">
        <f t="shared" si="11"/>
        <v>0.28000000000065484</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9300</v>
      </c>
      <c r="E659" s="1">
        <v>0</v>
      </c>
      <c r="F659" s="1">
        <v>0</v>
      </c>
      <c r="G659" s="2">
        <f t="shared" si="10"/>
        <v>12238.800000000001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76701.86</v>
      </c>
      <c r="E666" s="1">
        <v>0</v>
      </c>
      <c r="F666" s="1">
        <v>0</v>
      </c>
      <c r="G666" s="2">
        <f t="shared" si="10"/>
        <v>102013.47380000001</v>
      </c>
      <c r="H666" s="2">
        <f t="shared" si="11"/>
        <v>0.13999999999941792</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19788.689999999999</v>
      </c>
      <c r="D703" s="1">
        <f>'PR-RAS'!E710</f>
        <v>16612.86</v>
      </c>
      <c r="E703" s="1">
        <v>0</v>
      </c>
      <c r="F703" s="1">
        <v>0</v>
      </c>
      <c r="G703" s="2">
        <f t="shared" si="10"/>
        <v>37216.115819999999</v>
      </c>
      <c r="H703" s="2">
        <f t="shared" si="11"/>
        <v>0.4500000000007276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1061.78</v>
      </c>
      <c r="D709" s="1">
        <f>'PR-RAS'!E716</f>
        <v>2648.62</v>
      </c>
      <c r="E709" s="1">
        <v>0</v>
      </c>
      <c r="F709" s="1">
        <v>0</v>
      </c>
      <c r="G709" s="2">
        <f t="shared" si="10"/>
        <v>4502.1861599999993</v>
      </c>
      <c r="H709" s="2">
        <f t="shared" si="11"/>
        <v>0.60000000000013642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3410.04</v>
      </c>
      <c r="D711" s="1">
        <f>'PR-RAS'!E718</f>
        <v>3843.82</v>
      </c>
      <c r="E711" s="1">
        <v>0</v>
      </c>
      <c r="F711" s="1">
        <v>0</v>
      </c>
      <c r="G711" s="2">
        <f t="shared" si="10"/>
        <v>7879.3527999999997</v>
      </c>
      <c r="H711" s="2">
        <f t="shared" si="11"/>
        <v>0.21999999999979991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7391.46</v>
      </c>
      <c r="D715" s="1">
        <f>'PR-RAS'!E722</f>
        <v>7315.95</v>
      </c>
      <c r="E715" s="1">
        <v>0</v>
      </c>
      <c r="F715" s="1">
        <v>0</v>
      </c>
      <c r="G715" s="2">
        <f t="shared" si="10"/>
        <v>15724.679039999999</v>
      </c>
      <c r="H715" s="2">
        <f t="shared" si="11"/>
        <v>0.51000000000021828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9561.33</v>
      </c>
      <c r="D718" s="1">
        <f>'PR-RAS'!E725</f>
        <v>20640.87</v>
      </c>
      <c r="E718" s="1">
        <v>0</v>
      </c>
      <c r="F718" s="1">
        <v>0</v>
      </c>
      <c r="G718" s="2">
        <f t="shared" si="10"/>
        <v>36454.481189999999</v>
      </c>
      <c r="H718" s="2">
        <f t="shared" si="11"/>
        <v>0.46000000000094587</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2675.69</v>
      </c>
      <c r="D719" s="1">
        <f>'PR-RAS'!E726</f>
        <v>6851.04</v>
      </c>
      <c r="E719" s="1">
        <v>0</v>
      </c>
      <c r="F719" s="1">
        <v>0</v>
      </c>
      <c r="G719" s="2">
        <f t="shared" si="10"/>
        <v>11759.238859999999</v>
      </c>
      <c r="H719" s="2">
        <f t="shared" si="11"/>
        <v>0.34999999999990905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19589.89</v>
      </c>
      <c r="D812" s="1">
        <f>'PR-RAS'!E819</f>
        <v>39393.839999999997</v>
      </c>
      <c r="E812" s="1">
        <v>0</v>
      </c>
      <c r="F812" s="1">
        <v>0</v>
      </c>
      <c r="G812" s="2">
        <f t="shared" si="18"/>
        <v>79784.209269999992</v>
      </c>
      <c r="H812" s="2">
        <f t="shared" si="19"/>
        <v>0.27000000000407454</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10551.46</v>
      </c>
      <c r="D814" s="1">
        <f>'PR-RAS'!E821</f>
        <v>55296.34</v>
      </c>
      <c r="E814" s="1">
        <v>0</v>
      </c>
      <c r="F814" s="1">
        <v>0</v>
      </c>
      <c r="G814" s="2">
        <f t="shared" si="18"/>
        <v>98490.185819999984</v>
      </c>
      <c r="H814" s="2">
        <f t="shared" si="19"/>
        <v>0.79999999999563443</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19854.03</v>
      </c>
      <c r="D817" s="1">
        <f>'PR-RAS'!E824</f>
        <v>17721.830000000002</v>
      </c>
      <c r="E817" s="1">
        <v>0</v>
      </c>
      <c r="F817" s="1">
        <v>0</v>
      </c>
      <c r="G817" s="2">
        <f t="shared" si="18"/>
        <v>45122.91504</v>
      </c>
      <c r="H817" s="2">
        <f t="shared" si="19"/>
        <v>0.19999999999708962</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1632.63</v>
      </c>
      <c r="D819" s="1">
        <f>'PR-RAS'!E826</f>
        <v>3814.11</v>
      </c>
      <c r="E819" s="1">
        <v>0</v>
      </c>
      <c r="F819" s="1">
        <v>0</v>
      </c>
      <c r="G819" s="2">
        <f t="shared" si="18"/>
        <v>7575.3752999999997</v>
      </c>
      <c r="H819" s="2">
        <f t="shared" si="19"/>
        <v>0.48000000000001819</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26367.88</v>
      </c>
      <c r="D821" s="1">
        <f>'PR-RAS'!E828</f>
        <v>33880.11</v>
      </c>
      <c r="E821" s="1">
        <v>0</v>
      </c>
      <c r="F821" s="1">
        <v>0</v>
      </c>
      <c r="G821" s="2">
        <f t="shared" si="18"/>
        <v>77185.042000000001</v>
      </c>
      <c r="H821" s="2">
        <f t="shared" si="19"/>
        <v>0.22999999999956344</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15914.19</v>
      </c>
      <c r="D822" s="1">
        <f>'PR-RAS'!E829</f>
        <v>44315.41</v>
      </c>
      <c r="E822" s="1">
        <v>0</v>
      </c>
      <c r="F822" s="1">
        <v>0</v>
      </c>
      <c r="G822" s="2">
        <f t="shared" si="18"/>
        <v>85831.453210000007</v>
      </c>
      <c r="H822" s="2">
        <f t="shared" si="19"/>
        <v>0.60000000000400178</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1723.91</v>
      </c>
      <c r="D827" s="1">
        <f>'PR-RAS'!E834</f>
        <v>12048.92</v>
      </c>
      <c r="E827" s="1">
        <v>0</v>
      </c>
      <c r="F827" s="1">
        <v>0</v>
      </c>
      <c r="G827" s="2">
        <f t="shared" si="18"/>
        <v>21328.765499999998</v>
      </c>
      <c r="H827" s="2">
        <f t="shared" si="19"/>
        <v>0.16999999999984539</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10011.65</v>
      </c>
      <c r="D948" s="1">
        <f>'PR-RAS'!E955</f>
        <v>10545.44</v>
      </c>
      <c r="E948" s="1">
        <v>0</v>
      </c>
      <c r="F948" s="1">
        <v>0</v>
      </c>
      <c r="G948" s="2">
        <f t="shared" si="18"/>
        <v>29454.095909999996</v>
      </c>
      <c r="H948" s="2">
        <f t="shared" si="19"/>
        <v>0.79000000000087311</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43428.28</v>
      </c>
      <c r="D961" s="1">
        <f>'PR-RAS'!E968</f>
        <v>0</v>
      </c>
      <c r="E961" s="1">
        <v>0</v>
      </c>
      <c r="F961" s="1">
        <v>0</v>
      </c>
      <c r="G961" s="2">
        <f t="shared" si="18"/>
        <v>41691.148799999995</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8167317.4000000004</v>
      </c>
      <c r="D984" s="6">
        <f>BILANCA!E6</f>
        <v>9135710.5899999999</v>
      </c>
      <c r="E984" s="6">
        <v>0</v>
      </c>
      <c r="F984" s="6">
        <v>0</v>
      </c>
      <c r="G984" s="7">
        <f t="shared" ref="G984:G1241" si="22">B984/1000*C984+B984/500*D984</f>
        <v>26438.738580000001</v>
      </c>
      <c r="H984" s="7">
        <f t="shared" si="19"/>
        <v>0.81000000052154064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6879990.0500000007</v>
      </c>
      <c r="D985" s="1">
        <f>BILANCA!E7</f>
        <v>7669718.8400000008</v>
      </c>
      <c r="E985" s="1">
        <v>0</v>
      </c>
      <c r="F985" s="1">
        <v>0</v>
      </c>
      <c r="G985" s="2">
        <f t="shared" si="22"/>
        <v>44438.855460000006</v>
      </c>
      <c r="H985" s="2">
        <f t="shared" si="19"/>
        <v>0.2099999999627471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2655643.5700000003</v>
      </c>
      <c r="D986" s="1">
        <f>BILANCA!E8</f>
        <v>2883340.38</v>
      </c>
      <c r="E986" s="1">
        <v>0</v>
      </c>
      <c r="F986" s="1">
        <v>0</v>
      </c>
      <c r="G986" s="2">
        <f t="shared" si="22"/>
        <v>25266.972990000002</v>
      </c>
      <c r="H986" s="2">
        <f t="shared" si="19"/>
        <v>0.80999999959021807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392638.01</v>
      </c>
      <c r="D987" s="1">
        <f>BILANCA!E9</f>
        <v>392638.01</v>
      </c>
      <c r="E987" s="1">
        <v>0</v>
      </c>
      <c r="F987" s="1">
        <v>0</v>
      </c>
      <c r="G987" s="2">
        <f t="shared" si="22"/>
        <v>4711.6561199999996</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2263005.56</v>
      </c>
      <c r="D988" s="1">
        <f>BILANCA!E10</f>
        <v>2490702.37</v>
      </c>
      <c r="E988" s="1">
        <v>0</v>
      </c>
      <c r="F988" s="1">
        <v>0</v>
      </c>
      <c r="G988" s="2">
        <f t="shared" si="22"/>
        <v>36222.051500000001</v>
      </c>
      <c r="H988" s="2">
        <f t="shared" si="19"/>
        <v>0.81000000005587935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4224346.4800000004</v>
      </c>
      <c r="D990" s="1">
        <f>BILANCA!E12</f>
        <v>4786378.4600000009</v>
      </c>
      <c r="E990" s="1">
        <v>0</v>
      </c>
      <c r="F990" s="1">
        <v>0</v>
      </c>
      <c r="G990" s="2">
        <f t="shared" si="22"/>
        <v>96579.723800000022</v>
      </c>
      <c r="H990" s="2">
        <f t="shared" si="19"/>
        <v>0.94000000134110451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3633048.1700000009</v>
      </c>
      <c r="D991" s="1">
        <f>BILANCA!E13</f>
        <v>4162230.02</v>
      </c>
      <c r="E991" s="1">
        <v>0</v>
      </c>
      <c r="F991" s="1">
        <v>0</v>
      </c>
      <c r="G991" s="2">
        <f t="shared" si="22"/>
        <v>95660.06568</v>
      </c>
      <c r="H991" s="2">
        <f t="shared" si="19"/>
        <v>0.19000000087544322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741697.45</v>
      </c>
      <c r="D993" s="1">
        <f>BILANCA!E15</f>
        <v>741697.46</v>
      </c>
      <c r="E993" s="1">
        <v>0</v>
      </c>
      <c r="F993" s="1">
        <v>0</v>
      </c>
      <c r="G993" s="2">
        <f t="shared" si="22"/>
        <v>22250.923699999999</v>
      </c>
      <c r="H993" s="2">
        <f t="shared" si="19"/>
        <v>0.90999999991618097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1528324.46</v>
      </c>
      <c r="D994" s="1">
        <f>BILANCA!E16</f>
        <v>1599793.46</v>
      </c>
      <c r="E994" s="1">
        <v>0</v>
      </c>
      <c r="F994" s="1">
        <v>0</v>
      </c>
      <c r="G994" s="2">
        <f t="shared" si="22"/>
        <v>52007.025179999997</v>
      </c>
      <c r="H994" s="2">
        <f t="shared" si="19"/>
        <v>0.91999999992549419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3056034.48</v>
      </c>
      <c r="D995" s="1">
        <f>BILANCA!E17</f>
        <v>3722003.7</v>
      </c>
      <c r="E995" s="1">
        <v>0</v>
      </c>
      <c r="F995" s="1">
        <v>0</v>
      </c>
      <c r="G995" s="2">
        <f t="shared" si="22"/>
        <v>126000.50256000002</v>
      </c>
      <c r="H995" s="2">
        <f t="shared" si="19"/>
        <v>0.77999999979510903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1693008.22</v>
      </c>
      <c r="D996" s="1">
        <f>BILANCA!E18</f>
        <v>1901264.6</v>
      </c>
      <c r="E996" s="1">
        <v>0</v>
      </c>
      <c r="F996" s="1">
        <v>0</v>
      </c>
      <c r="G996" s="2">
        <f t="shared" si="22"/>
        <v>71441.98646</v>
      </c>
      <c r="H996" s="2">
        <f t="shared" si="19"/>
        <v>0.61999999987892807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108865.13999999998</v>
      </c>
      <c r="D997" s="1">
        <f>BILANCA!E19</f>
        <v>119875.12999999998</v>
      </c>
      <c r="E997" s="1">
        <v>0</v>
      </c>
      <c r="F997" s="1">
        <v>0</v>
      </c>
      <c r="G997" s="2">
        <f t="shared" si="22"/>
        <v>4880.6155999999992</v>
      </c>
      <c r="H997" s="2">
        <f t="shared" si="19"/>
        <v>0.26999999996041879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35226.89</v>
      </c>
      <c r="D998" s="1">
        <f>BILANCA!E20</f>
        <v>31828.1</v>
      </c>
      <c r="E998" s="1">
        <v>0</v>
      </c>
      <c r="F998" s="1">
        <v>0</v>
      </c>
      <c r="G998" s="2">
        <f t="shared" si="22"/>
        <v>1483.2463499999999</v>
      </c>
      <c r="H998" s="2">
        <f t="shared" si="19"/>
        <v>0.20999999999912689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8350.4</v>
      </c>
      <c r="D999" s="1">
        <f>BILANCA!E21</f>
        <v>7982.84</v>
      </c>
      <c r="E999" s="1">
        <v>0</v>
      </c>
      <c r="F999" s="1">
        <v>0</v>
      </c>
      <c r="G999" s="2">
        <f t="shared" si="22"/>
        <v>389.05727999999999</v>
      </c>
      <c r="H999" s="2">
        <f t="shared" si="19"/>
        <v>0.55999999999949068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74004.25</v>
      </c>
      <c r="D1000" s="1">
        <f>BILANCA!E22</f>
        <v>46425.99</v>
      </c>
      <c r="E1000" s="1">
        <v>0</v>
      </c>
      <c r="F1000" s="1">
        <v>0</v>
      </c>
      <c r="G1000" s="2">
        <f t="shared" si="22"/>
        <v>2836.55591</v>
      </c>
      <c r="H1000" s="2">
        <f t="shared" si="19"/>
        <v>0.26000000000203727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794.68</v>
      </c>
      <c r="D1002" s="1">
        <f>BILANCA!E24</f>
        <v>794.68</v>
      </c>
      <c r="E1002" s="1">
        <v>0</v>
      </c>
      <c r="F1002" s="1">
        <v>0</v>
      </c>
      <c r="G1002" s="2">
        <f t="shared" si="22"/>
        <v>45.296759999999992</v>
      </c>
      <c r="H1002" s="2">
        <f t="shared" si="19"/>
        <v>0.64000000000010004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8896.43</v>
      </c>
      <c r="D1003" s="1">
        <f>BILANCA!E25</f>
        <v>8896.43</v>
      </c>
      <c r="E1003" s="1">
        <v>0</v>
      </c>
      <c r="F1003" s="1">
        <v>0</v>
      </c>
      <c r="G1003" s="2">
        <f t="shared" si="22"/>
        <v>533.78580000000011</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184130.2</v>
      </c>
      <c r="D1004" s="1">
        <f>BILANCA!E26</f>
        <v>240067.05</v>
      </c>
      <c r="E1004" s="1">
        <v>0</v>
      </c>
      <c r="F1004" s="1">
        <v>0</v>
      </c>
      <c r="G1004" s="2">
        <f t="shared" si="22"/>
        <v>13949.550300000001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202537.71</v>
      </c>
      <c r="D1006" s="1">
        <f>BILANCA!E28</f>
        <v>216119.96</v>
      </c>
      <c r="E1006" s="1">
        <v>0</v>
      </c>
      <c r="F1006" s="1">
        <v>0</v>
      </c>
      <c r="G1006" s="2">
        <f t="shared" si="22"/>
        <v>14599.885490000001</v>
      </c>
      <c r="H1006" s="2">
        <f t="shared" si="19"/>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38157.37999999999</v>
      </c>
      <c r="D1007" s="1">
        <f>BILANCA!E29</f>
        <v>34348.909999999996</v>
      </c>
      <c r="E1007" s="1">
        <v>0</v>
      </c>
      <c r="F1007" s="1">
        <v>0</v>
      </c>
      <c r="G1007" s="2">
        <f t="shared" si="22"/>
        <v>2564.5247999999997</v>
      </c>
      <c r="H1007" s="2">
        <f t="shared" si="19"/>
        <v>0.4699999999938882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67944.149999999994</v>
      </c>
      <c r="D1008" s="1">
        <f>BILANCA!E30</f>
        <v>72728.37</v>
      </c>
      <c r="E1008" s="1">
        <v>0</v>
      </c>
      <c r="F1008" s="1">
        <v>0</v>
      </c>
      <c r="G1008" s="2">
        <f t="shared" si="22"/>
        <v>5335.02225</v>
      </c>
      <c r="H1008" s="2">
        <f t="shared" si="19"/>
        <v>0.51999999998952262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29786.77</v>
      </c>
      <c r="D1012" s="1">
        <f>BILANCA!E34</f>
        <v>38379.46</v>
      </c>
      <c r="E1012" s="1">
        <v>0</v>
      </c>
      <c r="F1012" s="1">
        <v>0</v>
      </c>
      <c r="G1012" s="2">
        <f t="shared" si="22"/>
        <v>3089.82501</v>
      </c>
      <c r="H1012" s="2">
        <f t="shared" si="19"/>
        <v>0.68999999999869033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1440.04</v>
      </c>
      <c r="D1019" s="1">
        <f>BILANCA!E41</f>
        <v>1440.04</v>
      </c>
      <c r="E1019" s="1">
        <v>0</v>
      </c>
      <c r="F1019" s="1">
        <v>0</v>
      </c>
      <c r="G1019" s="2">
        <f t="shared" si="22"/>
        <v>155.52431999999999</v>
      </c>
      <c r="H1019" s="2">
        <f t="shared" si="19"/>
        <v>7.999999999992724E-2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1440.04</v>
      </c>
      <c r="D1020" s="1">
        <f>BILANCA!E42</f>
        <v>1440.04</v>
      </c>
      <c r="E1020" s="1">
        <v>0</v>
      </c>
      <c r="F1020" s="1">
        <v>0</v>
      </c>
      <c r="G1020" s="2">
        <f t="shared" si="22"/>
        <v>159.84443999999999</v>
      </c>
      <c r="H1020" s="2">
        <f t="shared" si="19"/>
        <v>7.999999999992724E-2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442835.75</v>
      </c>
      <c r="D1023" s="1">
        <f>BILANCA!E45</f>
        <v>468484.36</v>
      </c>
      <c r="E1023" s="1">
        <v>0</v>
      </c>
      <c r="F1023" s="1">
        <v>0</v>
      </c>
      <c r="G1023" s="2">
        <f t="shared" si="22"/>
        <v>55192.178800000002</v>
      </c>
      <c r="H1023" s="2">
        <f t="shared" si="19"/>
        <v>0.60999999998603016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10340.36</v>
      </c>
      <c r="D1025" s="1">
        <f>BILANCA!E47</f>
        <v>10340.36</v>
      </c>
      <c r="E1025" s="1">
        <v>0</v>
      </c>
      <c r="F1025" s="1">
        <v>0</v>
      </c>
      <c r="G1025" s="2">
        <f t="shared" si="22"/>
        <v>1302.8853600000002</v>
      </c>
      <c r="H1025" s="2">
        <f t="shared" si="19"/>
        <v>0.72000000000116415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432618.09</v>
      </c>
      <c r="D1026" s="1">
        <f>BILANCA!E48</f>
        <v>458144</v>
      </c>
      <c r="E1026" s="1">
        <v>0</v>
      </c>
      <c r="F1026" s="1">
        <v>0</v>
      </c>
      <c r="G1026" s="2">
        <f t="shared" si="22"/>
        <v>58002.961869999999</v>
      </c>
      <c r="H1026" s="2">
        <f t="shared" si="19"/>
        <v>9.0000000025611371E-2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122.7</v>
      </c>
      <c r="D1028" s="1">
        <f>BILANCA!E50</f>
        <v>0</v>
      </c>
      <c r="E1028" s="1">
        <v>0</v>
      </c>
      <c r="F1028" s="1">
        <v>0</v>
      </c>
      <c r="G1028" s="2">
        <f t="shared" si="22"/>
        <v>5.5214999999999996</v>
      </c>
      <c r="H1028" s="2">
        <f t="shared" si="19"/>
        <v>0.29999999999999716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36456.82</v>
      </c>
      <c r="D1032" s="1">
        <f>BILANCA!E54</f>
        <v>36761.949999999997</v>
      </c>
      <c r="E1032" s="1">
        <v>0</v>
      </c>
      <c r="F1032" s="1">
        <v>0</v>
      </c>
      <c r="G1032" s="2">
        <f t="shared" si="22"/>
        <v>5389.0552800000005</v>
      </c>
      <c r="H1032" s="2">
        <f t="shared" si="19"/>
        <v>0.23000000000320142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36456.82</v>
      </c>
      <c r="D1033" s="1">
        <f>BILANCA!E55</f>
        <v>36761.949999999997</v>
      </c>
      <c r="E1033" s="1">
        <v>0</v>
      </c>
      <c r="F1033" s="1">
        <v>0</v>
      </c>
      <c r="G1033" s="2">
        <f t="shared" si="22"/>
        <v>5499.0360000000001</v>
      </c>
      <c r="H1033" s="2">
        <f t="shared" si="19"/>
        <v>0.23000000000320142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1287327.3499999999</v>
      </c>
      <c r="D1046" s="1">
        <f>BILANCA!E68</f>
        <v>1465991.7499999998</v>
      </c>
      <c r="E1046" s="1">
        <v>0</v>
      </c>
      <c r="F1046" s="1">
        <v>0</v>
      </c>
      <c r="G1046" s="2">
        <f t="shared" si="22"/>
        <v>265816.58354999998</v>
      </c>
      <c r="H1046" s="2">
        <f t="shared" si="19"/>
        <v>0.60000000009313226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338596.05000000005</v>
      </c>
      <c r="D1047" s="1">
        <f>BILANCA!E69</f>
        <v>506996.63</v>
      </c>
      <c r="E1047" s="1">
        <v>0</v>
      </c>
      <c r="F1047" s="1">
        <v>0</v>
      </c>
      <c r="G1047" s="2">
        <f t="shared" si="22"/>
        <v>86565.715840000004</v>
      </c>
      <c r="H1047" s="2">
        <f t="shared" si="19"/>
        <v>0.42000000004190952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338592.84</v>
      </c>
      <c r="D1048" s="1">
        <f>BILANCA!E70</f>
        <v>506575.52</v>
      </c>
      <c r="E1048" s="1">
        <v>0</v>
      </c>
      <c r="F1048" s="1">
        <v>0</v>
      </c>
      <c r="G1048" s="2">
        <f t="shared" si="22"/>
        <v>87863.352200000008</v>
      </c>
      <c r="H1048" s="2">
        <f t="shared" si="19"/>
        <v>0.63999999995576218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338592.84</v>
      </c>
      <c r="D1050" s="1">
        <f>BILANCA!E72</f>
        <v>506575.52</v>
      </c>
      <c r="E1050" s="1">
        <v>0</v>
      </c>
      <c r="F1050" s="1">
        <v>0</v>
      </c>
      <c r="G1050" s="2">
        <f t="shared" si="22"/>
        <v>90566.839960000012</v>
      </c>
      <c r="H1050" s="2">
        <f t="shared" si="19"/>
        <v>0.63999999995576218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3.21</v>
      </c>
      <c r="D1054" s="1">
        <f>BILANCA!E76</f>
        <v>421.11</v>
      </c>
      <c r="E1054" s="1">
        <v>0</v>
      </c>
      <c r="F1054" s="1">
        <v>0</v>
      </c>
      <c r="G1054" s="2">
        <f t="shared" si="22"/>
        <v>60.025529999999996</v>
      </c>
      <c r="H1054" s="2">
        <f t="shared" si="19"/>
        <v>0.32000000000001361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3258.74</v>
      </c>
      <c r="D1056" s="1">
        <f>BILANCA!E78</f>
        <v>9234.1200000000008</v>
      </c>
      <c r="E1056" s="1">
        <v>0</v>
      </c>
      <c r="F1056" s="1">
        <v>0</v>
      </c>
      <c r="G1056" s="2">
        <f t="shared" si="22"/>
        <v>1586.06954</v>
      </c>
      <c r="H1056" s="2">
        <f t="shared" si="19"/>
        <v>0.38000000000101863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3258.74</v>
      </c>
      <c r="D1064" s="1">
        <f>BILANCA!E86</f>
        <v>9234.1200000000008</v>
      </c>
      <c r="E1064" s="1">
        <v>0</v>
      </c>
      <c r="F1064" s="1">
        <v>0</v>
      </c>
      <c r="G1064" s="2">
        <f t="shared" si="22"/>
        <v>1759.8853800000002</v>
      </c>
      <c r="H1064" s="2">
        <f t="shared" si="19"/>
        <v>0.38000000000101863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402269.43</v>
      </c>
      <c r="D1112" s="1">
        <f>BILANCA!E134</f>
        <v>402269.43</v>
      </c>
      <c r="E1112" s="1">
        <v>0</v>
      </c>
      <c r="F1112" s="1">
        <v>0</v>
      </c>
      <c r="G1112" s="2">
        <f t="shared" si="22"/>
        <v>155678.26941000001</v>
      </c>
      <c r="H1112" s="2">
        <f t="shared" si="23"/>
        <v>0.85999999998603016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402269.43</v>
      </c>
      <c r="D1113" s="1">
        <f>BILANCA!E135</f>
        <v>402269.43</v>
      </c>
      <c r="E1113" s="1">
        <v>0</v>
      </c>
      <c r="F1113" s="1">
        <v>0</v>
      </c>
      <c r="G1113" s="2">
        <f t="shared" si="22"/>
        <v>156885.07769999999</v>
      </c>
      <c r="H1113" s="2">
        <f t="shared" si="23"/>
        <v>0.85999999998603016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402269.43</v>
      </c>
      <c r="D1117" s="1">
        <f>BILANCA!E139</f>
        <v>402269.43</v>
      </c>
      <c r="E1117" s="1">
        <v>0</v>
      </c>
      <c r="F1117" s="1">
        <v>0</v>
      </c>
      <c r="G1117" s="2">
        <f t="shared" si="22"/>
        <v>161712.31086</v>
      </c>
      <c r="H1117" s="2">
        <f t="shared" si="23"/>
        <v>0.85999999998603016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272279.59000000003</v>
      </c>
      <c r="D1124" s="1">
        <f>BILANCA!E146</f>
        <v>341926.68</v>
      </c>
      <c r="E1124" s="1">
        <v>0</v>
      </c>
      <c r="F1124" s="1">
        <v>0</v>
      </c>
      <c r="G1124" s="2">
        <f t="shared" si="22"/>
        <v>134814.74594999998</v>
      </c>
      <c r="H1124" s="2">
        <f t="shared" si="23"/>
        <v>0.72999999998137355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187260.99</v>
      </c>
      <c r="D1125" s="1">
        <f>BILANCA!E147</f>
        <v>207472.39</v>
      </c>
      <c r="E1125" s="1">
        <v>0</v>
      </c>
      <c r="F1125" s="1">
        <v>0</v>
      </c>
      <c r="G1125" s="2">
        <f t="shared" si="22"/>
        <v>85513.219339999996</v>
      </c>
      <c r="H1125" s="2">
        <f t="shared" si="23"/>
        <v>0.40000000002328306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25090.15</v>
      </c>
      <c r="D1136" s="1">
        <f>BILANCA!E158</f>
        <v>21324.639999999999</v>
      </c>
      <c r="E1136" s="1">
        <v>0</v>
      </c>
      <c r="F1136" s="1">
        <v>0</v>
      </c>
      <c r="G1136" s="2">
        <f t="shared" si="22"/>
        <v>10364.13279</v>
      </c>
      <c r="H1136" s="2">
        <f t="shared" si="23"/>
        <v>0.51000000000203727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416176.11</v>
      </c>
      <c r="D1137" s="1">
        <f>BILANCA!E159</f>
        <v>469490.45</v>
      </c>
      <c r="E1137" s="1">
        <v>0</v>
      </c>
      <c r="F1137" s="1">
        <v>0</v>
      </c>
      <c r="G1137" s="2">
        <f t="shared" si="22"/>
        <v>208694.17953999998</v>
      </c>
      <c r="H1137" s="2">
        <f t="shared" si="23"/>
        <v>0.55999999999767169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35.840000000000003</v>
      </c>
      <c r="D1138" s="1">
        <f>BILANCA!E160</f>
        <v>35.840000000000003</v>
      </c>
      <c r="E1138" s="1">
        <v>0</v>
      </c>
      <c r="F1138" s="1">
        <v>0</v>
      </c>
      <c r="G1138" s="2">
        <f t="shared" si="22"/>
        <v>16.665600000000001</v>
      </c>
      <c r="H1138" s="2">
        <f t="shared" si="23"/>
        <v>0.31999999999999318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4739.29</v>
      </c>
      <c r="D1140" s="1">
        <f>BILANCA!E162</f>
        <v>4659.66</v>
      </c>
      <c r="E1140" s="1">
        <v>0</v>
      </c>
      <c r="F1140" s="1">
        <v>0</v>
      </c>
      <c r="G1140" s="2">
        <f t="shared" si="22"/>
        <v>2207.2017699999997</v>
      </c>
      <c r="H1140" s="2">
        <f t="shared" si="23"/>
        <v>0.63000000000010914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361022.79</v>
      </c>
      <c r="D1141" s="1">
        <f>BILANCA!E163</f>
        <v>361056.3</v>
      </c>
      <c r="E1141" s="1">
        <v>0</v>
      </c>
      <c r="F1141" s="1">
        <v>0</v>
      </c>
      <c r="G1141" s="2">
        <f t="shared" si="22"/>
        <v>171135.39162000001</v>
      </c>
      <c r="H1141" s="2">
        <f t="shared" si="23"/>
        <v>0.51000000000931323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248130.91</v>
      </c>
      <c r="D1142" s="1">
        <f>BILANCA!E164</f>
        <v>177886.69</v>
      </c>
      <c r="E1142" s="1">
        <v>0</v>
      </c>
      <c r="F1142" s="1">
        <v>0</v>
      </c>
      <c r="G1142" s="2">
        <f t="shared" si="22"/>
        <v>96020.78211</v>
      </c>
      <c r="H1142" s="2">
        <f t="shared" si="23"/>
        <v>0.39999999999417923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464940.24</v>
      </c>
      <c r="D1143" s="1">
        <f>BILANCA!E165</f>
        <v>261987.5</v>
      </c>
      <c r="E1143" s="1">
        <v>0</v>
      </c>
      <c r="F1143" s="1">
        <v>0</v>
      </c>
      <c r="G1143" s="2">
        <f t="shared" si="22"/>
        <v>158226.43839999998</v>
      </c>
      <c r="H1143" s="2">
        <f t="shared" si="23"/>
        <v>0.73999999999068677</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828.32</v>
      </c>
      <c r="D1144" s="1">
        <f>BILANCA!E166</f>
        <v>828.32</v>
      </c>
      <c r="E1144" s="1">
        <v>0</v>
      </c>
      <c r="F1144" s="1">
        <v>0</v>
      </c>
      <c r="G1144" s="2">
        <f t="shared" si="22"/>
        <v>400.07856000000004</v>
      </c>
      <c r="H1144" s="2">
        <f t="shared" si="23"/>
        <v>0.64000000000010004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217637.65</v>
      </c>
      <c r="D1147" s="1">
        <f>BILANCA!E169</f>
        <v>84929.13</v>
      </c>
      <c r="E1147" s="1">
        <v>0</v>
      </c>
      <c r="F1147" s="1">
        <v>0</v>
      </c>
      <c r="G1147" s="2">
        <f t="shared" si="22"/>
        <v>63549.329240000006</v>
      </c>
      <c r="H1147" s="2">
        <f t="shared" si="23"/>
        <v>0.48000000001047738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22792.63</v>
      </c>
      <c r="D1148" s="1">
        <f>BILANCA!E170</f>
        <v>27678.2</v>
      </c>
      <c r="E1148" s="1">
        <v>0</v>
      </c>
      <c r="F1148" s="1">
        <v>0</v>
      </c>
      <c r="G1148" s="2">
        <f t="shared" si="22"/>
        <v>12894.589950000001</v>
      </c>
      <c r="H1148" s="2">
        <f t="shared" si="23"/>
        <v>0.56999999999970896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22792.63</v>
      </c>
      <c r="D1151" s="1">
        <f>BILANCA!E173</f>
        <v>27678.2</v>
      </c>
      <c r="E1151" s="1">
        <v>0</v>
      </c>
      <c r="F1151" s="1">
        <v>0</v>
      </c>
      <c r="G1151" s="2">
        <f t="shared" si="22"/>
        <v>13129.037040000001</v>
      </c>
      <c r="H1151" s="2">
        <f t="shared" si="23"/>
        <v>0.56999999999970896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8167317.4000000004</v>
      </c>
      <c r="D1152" s="1">
        <f>BILANCA!E175</f>
        <v>9135710.5899999999</v>
      </c>
      <c r="E1152" s="1">
        <v>0</v>
      </c>
      <c r="F1152" s="1">
        <v>0</v>
      </c>
      <c r="G1152" s="2">
        <f t="shared" si="22"/>
        <v>4468146.8200199995</v>
      </c>
      <c r="H1152" s="2">
        <f t="shared" si="23"/>
        <v>0.81000000052154064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196119.99</v>
      </c>
      <c r="D1153" s="1">
        <f>BILANCA!E176</f>
        <v>300875.32</v>
      </c>
      <c r="E1153" s="1">
        <v>0</v>
      </c>
      <c r="F1153" s="1">
        <v>0</v>
      </c>
      <c r="G1153" s="2">
        <f t="shared" si="22"/>
        <v>135638.00710000002</v>
      </c>
      <c r="H1153" s="2">
        <f t="shared" si="23"/>
        <v>0.33000000001629815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99760.08</v>
      </c>
      <c r="D1154" s="1">
        <f>BILANCA!E177</f>
        <v>179895.13999999998</v>
      </c>
      <c r="E1154" s="1">
        <v>0</v>
      </c>
      <c r="F1154" s="1">
        <v>0</v>
      </c>
      <c r="G1154" s="2">
        <f t="shared" si="22"/>
        <v>78583.111560000005</v>
      </c>
      <c r="H1154" s="2">
        <f t="shared" si="23"/>
        <v>0.21999999998661224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23183.81</v>
      </c>
      <c r="D1155" s="1">
        <f>BILANCA!E178</f>
        <v>27550.78</v>
      </c>
      <c r="E1155" s="1">
        <v>0</v>
      </c>
      <c r="F1155" s="1">
        <v>0</v>
      </c>
      <c r="G1155" s="2">
        <f t="shared" si="22"/>
        <v>13465.083639999997</v>
      </c>
      <c r="H1155" s="2">
        <f t="shared" si="23"/>
        <v>0.40999999999985448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66833.72</v>
      </c>
      <c r="D1156" s="1">
        <f>BILANCA!E179</f>
        <v>140105.75</v>
      </c>
      <c r="E1156" s="1">
        <v>0</v>
      </c>
      <c r="F1156" s="1">
        <v>0</v>
      </c>
      <c r="G1156" s="2">
        <f t="shared" si="22"/>
        <v>60038.823059999995</v>
      </c>
      <c r="H1156" s="2">
        <f t="shared" si="23"/>
        <v>0.52999999999883585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847.92</v>
      </c>
      <c r="D1157" s="1">
        <f>BILANCA!E180</f>
        <v>137.65</v>
      </c>
      <c r="E1157" s="1">
        <v>0</v>
      </c>
      <c r="F1157" s="1">
        <v>0</v>
      </c>
      <c r="G1157" s="2">
        <f t="shared" si="22"/>
        <v>195.44027999999997</v>
      </c>
      <c r="H1157" s="2">
        <f t="shared" si="23"/>
        <v>0.43000000000003524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847.92</v>
      </c>
      <c r="D1160" s="1">
        <f>BILANCA!E183</f>
        <v>137.65</v>
      </c>
      <c r="E1160" s="1">
        <v>0</v>
      </c>
      <c r="F1160" s="1">
        <v>0</v>
      </c>
      <c r="G1160" s="2">
        <f t="shared" si="22"/>
        <v>198.80993999999998</v>
      </c>
      <c r="H1160" s="2">
        <f t="shared" si="23"/>
        <v>0.43000000000003524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862.17</v>
      </c>
      <c r="D1163" s="1">
        <f>BILANCA!E186</f>
        <v>2492.14</v>
      </c>
      <c r="E1163" s="1">
        <v>0</v>
      </c>
      <c r="F1163" s="1">
        <v>0</v>
      </c>
      <c r="G1163" s="2">
        <f t="shared" si="22"/>
        <v>1052.3609999999999</v>
      </c>
      <c r="H1163" s="2">
        <f t="shared" si="23"/>
        <v>0.30999999999983174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8032.46</v>
      </c>
      <c r="D1165" s="1">
        <f>BILANCA!E188</f>
        <v>9608.82</v>
      </c>
      <c r="E1165" s="1">
        <v>0</v>
      </c>
      <c r="F1165" s="1">
        <v>0</v>
      </c>
      <c r="G1165" s="2">
        <f t="shared" si="22"/>
        <v>4959.5181999999995</v>
      </c>
      <c r="H1165" s="2">
        <f t="shared" si="23"/>
        <v>0.64000000000032742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86266.92</v>
      </c>
      <c r="D1166" s="1">
        <f>BILANCA!E189</f>
        <v>110789.97</v>
      </c>
      <c r="E1166" s="1">
        <v>0</v>
      </c>
      <c r="F1166" s="1">
        <v>0</v>
      </c>
      <c r="G1166" s="2">
        <f t="shared" si="22"/>
        <v>56335.975380000003</v>
      </c>
      <c r="H1166" s="2">
        <f t="shared" si="23"/>
        <v>0.11000000000058208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0.27</v>
      </c>
      <c r="D1183" s="1">
        <f>BILANCA!E206</f>
        <v>0</v>
      </c>
      <c r="E1183" s="1">
        <v>0</v>
      </c>
      <c r="F1183" s="1">
        <v>0</v>
      </c>
      <c r="G1183" s="2">
        <f t="shared" si="22"/>
        <v>5.4000000000000006E-2</v>
      </c>
      <c r="H1183" s="2">
        <f t="shared" si="23"/>
        <v>0.27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0.27</v>
      </c>
      <c r="D1184" s="1">
        <f>BILANCA!E207</f>
        <v>0</v>
      </c>
      <c r="E1184" s="1">
        <v>0</v>
      </c>
      <c r="F1184" s="1">
        <v>0</v>
      </c>
      <c r="G1184" s="2">
        <f t="shared" si="22"/>
        <v>5.4270000000000006E-2</v>
      </c>
      <c r="H1184" s="2">
        <f t="shared" si="23"/>
        <v>0.27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0.27</v>
      </c>
      <c r="D1189" s="1">
        <f>BILANCA!E212</f>
        <v>0</v>
      </c>
      <c r="E1189" s="1">
        <v>0</v>
      </c>
      <c r="F1189" s="1">
        <v>0</v>
      </c>
      <c r="G1189" s="2">
        <f t="shared" si="22"/>
        <v>5.5620000000000003E-2</v>
      </c>
      <c r="H1189" s="2">
        <f t="shared" si="23"/>
        <v>0.27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10092.719999999999</v>
      </c>
      <c r="D1211" s="1">
        <f>BILANCA!E234</f>
        <v>10190.209999999999</v>
      </c>
      <c r="E1211" s="1">
        <v>0</v>
      </c>
      <c r="F1211" s="1">
        <v>0</v>
      </c>
      <c r="G1211" s="2">
        <f t="shared" si="22"/>
        <v>6947.8759199999995</v>
      </c>
      <c r="H1211" s="2">
        <f t="shared" si="23"/>
        <v>0.48999999999978172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10092.719999999999</v>
      </c>
      <c r="D1213" s="1">
        <f>BILANCA!E236</f>
        <v>10190.209999999999</v>
      </c>
      <c r="E1213" s="1">
        <v>0</v>
      </c>
      <c r="F1213" s="1">
        <v>0</v>
      </c>
      <c r="G1213" s="2">
        <f t="shared" si="22"/>
        <v>7008.8221999999996</v>
      </c>
      <c r="H1213" s="2">
        <f t="shared" si="23"/>
        <v>0.48999999999978172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7971197.4100000001</v>
      </c>
      <c r="D1214" s="1">
        <f>BILANCA!E237</f>
        <v>8834835.2699999996</v>
      </c>
      <c r="E1214" s="1">
        <v>0</v>
      </c>
      <c r="F1214" s="1">
        <v>0</v>
      </c>
      <c r="G1214" s="2">
        <f t="shared" si="22"/>
        <v>5923040.4964499995</v>
      </c>
      <c r="H1214" s="2">
        <f t="shared" si="23"/>
        <v>0.67999999970197678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7281894.8100000005</v>
      </c>
      <c r="D1215" s="1">
        <f>BILANCA!E238</f>
        <v>8071623.8799999999</v>
      </c>
      <c r="E1215" s="1">
        <v>0</v>
      </c>
      <c r="F1215" s="1">
        <v>0</v>
      </c>
      <c r="G1215" s="2">
        <f t="shared" si="22"/>
        <v>5434633.0762400003</v>
      </c>
      <c r="H1215" s="2">
        <f t="shared" si="23"/>
        <v>0.30999999959021807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7281895.0800000001</v>
      </c>
      <c r="D1216" s="1">
        <f>BILANCA!E239</f>
        <v>8071623.8799999999</v>
      </c>
      <c r="E1216" s="1">
        <v>0</v>
      </c>
      <c r="F1216" s="1">
        <v>0</v>
      </c>
      <c r="G1216" s="2">
        <f t="shared" si="22"/>
        <v>5458058.2817200003</v>
      </c>
      <c r="H1216" s="2">
        <f t="shared" si="23"/>
        <v>0.20000000018626451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7281895.0800000001</v>
      </c>
      <c r="D1217" s="1">
        <f>BILANCA!E240</f>
        <v>8071623.8799999999</v>
      </c>
      <c r="E1217" s="1">
        <v>0</v>
      </c>
      <c r="F1217" s="1">
        <v>0</v>
      </c>
      <c r="G1217" s="2">
        <f t="shared" si="22"/>
        <v>5481483.4245600002</v>
      </c>
      <c r="H1217" s="2">
        <f t="shared" si="23"/>
        <v>0.20000000018626451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0.27</v>
      </c>
      <c r="D1219" s="1">
        <f>BILANCA!E242</f>
        <v>0</v>
      </c>
      <c r="E1219" s="1">
        <v>0</v>
      </c>
      <c r="F1219" s="1">
        <v>0</v>
      </c>
      <c r="G1219" s="2">
        <f t="shared" si="22"/>
        <v>6.3719999999999999E-2</v>
      </c>
      <c r="H1219" s="2">
        <f t="shared" si="23"/>
        <v>0.27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0.27</v>
      </c>
      <c r="D1220" s="1">
        <f>BILANCA!E243</f>
        <v>0</v>
      </c>
      <c r="E1220" s="1">
        <v>0</v>
      </c>
      <c r="F1220" s="1">
        <v>0</v>
      </c>
      <c r="G1220" s="2">
        <f t="shared" si="22"/>
        <v>6.3990000000000005E-2</v>
      </c>
      <c r="H1220" s="2">
        <f t="shared" si="23"/>
        <v>0.27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169519.07999999984</v>
      </c>
      <c r="D1222" s="1">
        <f>BILANCA!E245</f>
        <v>244062.91999999993</v>
      </c>
      <c r="E1222" s="1">
        <v>0</v>
      </c>
      <c r="F1222" s="1">
        <v>0</v>
      </c>
      <c r="G1222" s="2">
        <f t="shared" si="22"/>
        <v>157177.13587999993</v>
      </c>
      <c r="H1222" s="2">
        <f t="shared" si="23"/>
        <v>0.15999999991618097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1504724.17</v>
      </c>
      <c r="D1223" s="1">
        <f>BILANCA!E246</f>
        <v>1595621.71</v>
      </c>
      <c r="E1223" s="1">
        <v>0</v>
      </c>
      <c r="F1223" s="1">
        <v>0</v>
      </c>
      <c r="G1223" s="2">
        <f t="shared" si="22"/>
        <v>1127032.2215999998</v>
      </c>
      <c r="H1223" s="2">
        <f t="shared" si="23"/>
        <v>0.4599999999627471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1504724.17</v>
      </c>
      <c r="D1224" s="1">
        <f>BILANCA!E247</f>
        <v>1595621.71</v>
      </c>
      <c r="E1224" s="1">
        <v>0</v>
      </c>
      <c r="F1224" s="1">
        <v>0</v>
      </c>
      <c r="G1224" s="2">
        <f t="shared" si="22"/>
        <v>1131728.1891899998</v>
      </c>
      <c r="H1224" s="2">
        <f t="shared" si="23"/>
        <v>0.4599999999627471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1335205.0900000001</v>
      </c>
      <c r="D1227" s="1">
        <f>BILANCA!E250</f>
        <v>1351558.79</v>
      </c>
      <c r="E1227" s="1">
        <v>0</v>
      </c>
      <c r="F1227" s="1">
        <v>0</v>
      </c>
      <c r="G1227" s="2">
        <f t="shared" si="22"/>
        <v>985350.73148000007</v>
      </c>
      <c r="H1227" s="2">
        <f t="shared" si="23"/>
        <v>0.30000000004656613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1315698.49</v>
      </c>
      <c r="D1229" s="1">
        <f>BILANCA!E252</f>
        <v>1321506.75</v>
      </c>
      <c r="E1229" s="1">
        <v>0</v>
      </c>
      <c r="F1229" s="1">
        <v>0</v>
      </c>
      <c r="G1229" s="2">
        <f t="shared" si="22"/>
        <v>973843.14954000001</v>
      </c>
      <c r="H1229" s="2">
        <f t="shared" si="23"/>
        <v>0.73999999999068677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19506.599999999999</v>
      </c>
      <c r="D1230" s="1">
        <f>BILANCA!E253</f>
        <v>30052.04</v>
      </c>
      <c r="E1230" s="1">
        <v>0</v>
      </c>
      <c r="F1230" s="1">
        <v>0</v>
      </c>
      <c r="G1230" s="2">
        <f t="shared" si="22"/>
        <v>19663.837960000001</v>
      </c>
      <c r="H1230" s="2">
        <f t="shared" si="23"/>
        <v>0.44000000000232831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271652.59999999998</v>
      </c>
      <c r="D1232" s="1">
        <f>BILANCA!E255</f>
        <v>341261.78</v>
      </c>
      <c r="E1232" s="1">
        <v>0</v>
      </c>
      <c r="F1232" s="1">
        <v>0</v>
      </c>
      <c r="G1232" s="2">
        <f t="shared" si="22"/>
        <v>237589.86384000001</v>
      </c>
      <c r="H1232" s="2">
        <f t="shared" si="23"/>
        <v>0.61999999999534339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248130.92</v>
      </c>
      <c r="D1233" s="1">
        <f>BILANCA!E256</f>
        <v>177886.69</v>
      </c>
      <c r="E1233" s="1">
        <v>0</v>
      </c>
      <c r="F1233" s="1">
        <v>0</v>
      </c>
      <c r="G1233" s="2">
        <f t="shared" si="22"/>
        <v>150976.07500000001</v>
      </c>
      <c r="H1233" s="2">
        <f t="shared" si="23"/>
        <v>0.38999999998486601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392188.06</v>
      </c>
      <c r="D1236" s="1">
        <f>BILANCA!E259</f>
        <v>146594.49</v>
      </c>
      <c r="E1236" s="1">
        <v>0</v>
      </c>
      <c r="F1236" s="1">
        <v>0</v>
      </c>
      <c r="G1236" s="2">
        <f t="shared" si="22"/>
        <v>173400.39111999999</v>
      </c>
      <c r="H1236" s="2">
        <f t="shared" si="23"/>
        <v>0.54999999998835847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392188.06</v>
      </c>
      <c r="D1237" s="1">
        <f>BILANCA!E260</f>
        <v>146594.49</v>
      </c>
      <c r="E1237" s="1">
        <v>0</v>
      </c>
      <c r="F1237" s="1">
        <v>0</v>
      </c>
      <c r="G1237" s="2">
        <f t="shared" si="22"/>
        <v>174085.76815999998</v>
      </c>
      <c r="H1237" s="2">
        <f t="shared" si="23"/>
        <v>0.54999999998835847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576075.1</v>
      </c>
      <c r="D1240" s="1">
        <f>BILANCA!E264</f>
        <v>614479.57999999996</v>
      </c>
      <c r="E1240" s="1">
        <v>0</v>
      </c>
      <c r="F1240" s="1">
        <v>0</v>
      </c>
      <c r="G1240" s="2">
        <f t="shared" si="22"/>
        <v>463893.80481999996</v>
      </c>
      <c r="H1240" s="2">
        <f t="shared" si="23"/>
        <v>0.52000000001862645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57227.28</v>
      </c>
      <c r="D1241" s="1">
        <f>BILANCA!E265</f>
        <v>88503.4</v>
      </c>
      <c r="E1241" s="1">
        <v>0</v>
      </c>
      <c r="F1241" s="1">
        <v>0</v>
      </c>
      <c r="G1241" s="2">
        <f t="shared" si="22"/>
        <v>60432.392639999998</v>
      </c>
      <c r="H1241" s="2">
        <f t="shared" si="23"/>
        <v>0.67999999999301508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242664.69</v>
      </c>
      <c r="D1242" s="1">
        <f>BILANCA!E266</f>
        <v>209820.38</v>
      </c>
      <c r="E1242" s="1">
        <v>0</v>
      </c>
      <c r="F1242" s="1">
        <v>0</v>
      </c>
      <c r="G1242" s="2">
        <f t="shared" ref="G1242:G1479" si="24">B1242/1000*C1242+B1242/500*D1242</f>
        <v>171537.11155</v>
      </c>
      <c r="H1242" s="2">
        <f t="shared" si="23"/>
        <v>0.69000000000232831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223103.87</v>
      </c>
      <c r="D1243" s="1">
        <f>BILANCA!E267</f>
        <v>52995.44</v>
      </c>
      <c r="E1243" s="1">
        <v>0</v>
      </c>
      <c r="F1243" s="1">
        <v>0</v>
      </c>
      <c r="G1243" s="2">
        <f t="shared" si="24"/>
        <v>85564.635000000009</v>
      </c>
      <c r="H1243" s="2">
        <f t="shared" si="23"/>
        <v>0.57000000000698492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3258.74</v>
      </c>
      <c r="D1244" s="1">
        <f>BILANCA!E268</f>
        <v>2334.94</v>
      </c>
      <c r="E1244" s="1">
        <v>0</v>
      </c>
      <c r="F1244" s="1">
        <v>0</v>
      </c>
      <c r="G1244" s="2">
        <f t="shared" si="24"/>
        <v>2069.3698199999999</v>
      </c>
      <c r="H1244" s="2">
        <f t="shared" si="23"/>
        <v>0.32000000000016371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6899.18</v>
      </c>
      <c r="E1245" s="1">
        <v>0</v>
      </c>
      <c r="F1245" s="1">
        <v>0</v>
      </c>
      <c r="G1245" s="2">
        <f t="shared" si="24"/>
        <v>3615.1703200000002</v>
      </c>
      <c r="H1245" s="2">
        <f t="shared" si="23"/>
        <v>0.18000000000029104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52908.86</v>
      </c>
      <c r="D1263" s="1">
        <f>BILANCA!E287</f>
        <v>32825.71</v>
      </c>
      <c r="E1263" s="1">
        <v>0</v>
      </c>
      <c r="F1263" s="1">
        <v>0</v>
      </c>
      <c r="G1263" s="2">
        <f t="shared" si="24"/>
        <v>33196.878400000001</v>
      </c>
      <c r="H1263" s="2">
        <f t="shared" si="23"/>
        <v>0.43000000000029104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46851.22</v>
      </c>
      <c r="D1264" s="1">
        <f>BILANCA!E288</f>
        <v>147069.43</v>
      </c>
      <c r="E1264" s="1">
        <v>0</v>
      </c>
      <c r="F1264" s="1">
        <v>0</v>
      </c>
      <c r="G1264" s="2">
        <f t="shared" si="24"/>
        <v>95818.212480000002</v>
      </c>
      <c r="H1264" s="2">
        <f t="shared" si="23"/>
        <v>0.64999999999417923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40239.75</v>
      </c>
      <c r="D1265" s="1">
        <f>BILANCA!E289</f>
        <v>23718.75</v>
      </c>
      <c r="E1265" s="1">
        <v>0</v>
      </c>
      <c r="F1265" s="1">
        <v>0</v>
      </c>
      <c r="G1265" s="2">
        <f t="shared" si="24"/>
        <v>24724.984499999999</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46027.17</v>
      </c>
      <c r="D1266" s="1">
        <f>BILANCA!E290</f>
        <v>87071.22</v>
      </c>
      <c r="E1266" s="1">
        <v>0</v>
      </c>
      <c r="F1266" s="1">
        <v>0</v>
      </c>
      <c r="G1266" s="2">
        <f t="shared" si="24"/>
        <v>62307.999629999998</v>
      </c>
      <c r="H1266" s="2">
        <f t="shared" si="23"/>
        <v>0.38999999999941792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0.27</v>
      </c>
      <c r="D1269" s="1">
        <f>BILANCA!E293</f>
        <v>0</v>
      </c>
      <c r="E1269" s="1">
        <v>0</v>
      </c>
      <c r="F1269" s="1">
        <v>0</v>
      </c>
      <c r="G1269" s="2">
        <f t="shared" si="24"/>
        <v>7.7219999999999997E-2</v>
      </c>
      <c r="H1269" s="2">
        <f t="shared" si="23"/>
        <v>0.27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325166.58999999997</v>
      </c>
      <c r="D1299" s="6">
        <f>'RAS-funkcijski'!E5</f>
        <v>503680.69999999995</v>
      </c>
      <c r="E1299" s="6">
        <v>0</v>
      </c>
      <c r="F1299" s="6">
        <v>0</v>
      </c>
      <c r="G1299" s="7">
        <f t="shared" si="24"/>
        <v>1332.5279899999998</v>
      </c>
      <c r="H1299" s="7">
        <f t="shared" si="23"/>
        <v>0.71000000007916242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325166.58999999997</v>
      </c>
      <c r="D1300" s="1">
        <f>'RAS-funkcijski'!E6</f>
        <v>503680.69999999995</v>
      </c>
      <c r="E1300" s="1">
        <v>0</v>
      </c>
      <c r="F1300" s="1">
        <v>0</v>
      </c>
      <c r="G1300" s="2">
        <f t="shared" si="24"/>
        <v>2665.0559799999996</v>
      </c>
      <c r="H1300" s="2">
        <f t="shared" si="23"/>
        <v>0.71000000007916242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322219.21999999997</v>
      </c>
      <c r="D1301" s="1">
        <f>'RAS-funkcijski'!E7</f>
        <v>503032.54</v>
      </c>
      <c r="E1301" s="1">
        <v>0</v>
      </c>
      <c r="F1301" s="1">
        <v>0</v>
      </c>
      <c r="G1301" s="2">
        <f t="shared" si="24"/>
        <v>3984.8528999999999</v>
      </c>
      <c r="H1301" s="2">
        <f t="shared" si="23"/>
        <v>0.67999999999301508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2947.37</v>
      </c>
      <c r="D1302" s="1">
        <f>'RAS-funkcijski'!E8</f>
        <v>648.16</v>
      </c>
      <c r="E1302" s="1">
        <v>0</v>
      </c>
      <c r="F1302" s="1">
        <v>0</v>
      </c>
      <c r="G1302" s="2">
        <f t="shared" si="24"/>
        <v>16.97476</v>
      </c>
      <c r="H1302" s="2">
        <f t="shared" si="23"/>
        <v>0.52999999999985903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48329.99</v>
      </c>
      <c r="D1322" s="1">
        <f>'RAS-funkcijski'!E28</f>
        <v>101027.67</v>
      </c>
      <c r="E1322" s="1">
        <v>0</v>
      </c>
      <c r="F1322" s="1">
        <v>0</v>
      </c>
      <c r="G1322" s="2">
        <f t="shared" si="24"/>
        <v>6009.2479199999998</v>
      </c>
      <c r="H1322" s="2">
        <f t="shared" si="23"/>
        <v>0.3400000000037835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48329.99</v>
      </c>
      <c r="D1324" s="1">
        <f>'RAS-funkcijski'!E30</f>
        <v>101027.67</v>
      </c>
      <c r="E1324" s="1">
        <v>0</v>
      </c>
      <c r="F1324" s="1">
        <v>0</v>
      </c>
      <c r="G1324" s="2">
        <f t="shared" si="24"/>
        <v>6510.0185799999999</v>
      </c>
      <c r="H1324" s="2">
        <f t="shared" si="23"/>
        <v>0.3400000000037835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64316.58</v>
      </c>
      <c r="D1329" s="1">
        <f>'RAS-funkcijski'!E35</f>
        <v>111642.38</v>
      </c>
      <c r="E1329" s="1">
        <v>0</v>
      </c>
      <c r="F1329" s="1">
        <v>0</v>
      </c>
      <c r="G1329" s="2">
        <f t="shared" si="24"/>
        <v>8915.6415400000005</v>
      </c>
      <c r="H1329" s="2">
        <f t="shared" si="23"/>
        <v>0.80000000000291038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12048.92</v>
      </c>
      <c r="E1348" s="1">
        <v>0</v>
      </c>
      <c r="F1348" s="1">
        <v>0</v>
      </c>
      <c r="G1348" s="2">
        <f t="shared" si="24"/>
        <v>1204.8920000000001</v>
      </c>
      <c r="H1348" s="2">
        <f t="shared" si="27"/>
        <v>7.999999999992724E-2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12048.92</v>
      </c>
      <c r="E1349" s="1">
        <v>0</v>
      </c>
      <c r="F1349" s="1">
        <v>0</v>
      </c>
      <c r="G1349" s="2">
        <f t="shared" si="24"/>
        <v>1228.98984</v>
      </c>
      <c r="H1349" s="2">
        <f t="shared" si="27"/>
        <v>7.999999999992724E-2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64316.58</v>
      </c>
      <c r="D1355" s="1">
        <f>'RAS-funkcijski'!E61</f>
        <v>99593.46</v>
      </c>
      <c r="E1355" s="1">
        <v>0</v>
      </c>
      <c r="F1355" s="1">
        <v>0</v>
      </c>
      <c r="G1355" s="2">
        <f t="shared" si="24"/>
        <v>15019.699500000001</v>
      </c>
      <c r="H1355" s="2">
        <f t="shared" si="27"/>
        <v>0.88000000000465661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64316.58</v>
      </c>
      <c r="D1358" s="1">
        <f>'RAS-funkcijski'!E64</f>
        <v>99593.46</v>
      </c>
      <c r="E1358" s="1">
        <v>0</v>
      </c>
      <c r="F1358" s="1">
        <v>0</v>
      </c>
      <c r="G1358" s="2">
        <f t="shared" si="24"/>
        <v>15810.210000000001</v>
      </c>
      <c r="H1358" s="2">
        <f t="shared" si="27"/>
        <v>0.88000000000465661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93294.75</v>
      </c>
      <c r="D1369" s="1">
        <f>'RAS-funkcijski'!E75</f>
        <v>191940.89</v>
      </c>
      <c r="E1369" s="1">
        <v>0</v>
      </c>
      <c r="F1369" s="1">
        <v>0</v>
      </c>
      <c r="G1369" s="2">
        <f t="shared" si="24"/>
        <v>33879.533629999998</v>
      </c>
      <c r="H1369" s="2">
        <f t="shared" si="27"/>
        <v>0.35999999998603016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93294.75</v>
      </c>
      <c r="D1370" s="1">
        <f>'RAS-funkcijski'!E76</f>
        <v>186315.89</v>
      </c>
      <c r="E1370" s="1">
        <v>0</v>
      </c>
      <c r="F1370" s="1">
        <v>0</v>
      </c>
      <c r="G1370" s="2">
        <f t="shared" si="24"/>
        <v>33546.710160000002</v>
      </c>
      <c r="H1370" s="2">
        <f t="shared" si="27"/>
        <v>0.35999999998603016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5625</v>
      </c>
      <c r="E1374" s="1">
        <v>0</v>
      </c>
      <c r="F1374" s="1">
        <v>0</v>
      </c>
      <c r="G1374" s="2">
        <f t="shared" si="24"/>
        <v>855</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1166417.51</v>
      </c>
      <c r="D1376" s="1">
        <f>'RAS-funkcijski'!E82</f>
        <v>2013119.1800000002</v>
      </c>
      <c r="E1376" s="1">
        <v>0</v>
      </c>
      <c r="F1376" s="1">
        <v>0</v>
      </c>
      <c r="G1376" s="2">
        <f t="shared" si="24"/>
        <v>405027.15786000004</v>
      </c>
      <c r="H1376" s="2">
        <f t="shared" si="27"/>
        <v>0.67000000015832484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876785.84</v>
      </c>
      <c r="D1378" s="1">
        <f>'RAS-funkcijski'!E84</f>
        <v>1746460.25</v>
      </c>
      <c r="E1378" s="1">
        <v>0</v>
      </c>
      <c r="F1378" s="1">
        <v>0</v>
      </c>
      <c r="G1378" s="2">
        <f t="shared" si="24"/>
        <v>349576.50719999999</v>
      </c>
      <c r="H1378" s="2">
        <f t="shared" si="27"/>
        <v>0.41000000003259629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275819.84999999998</v>
      </c>
      <c r="D1380" s="1">
        <f>'RAS-funkcijski'!E86</f>
        <v>136445.32</v>
      </c>
      <c r="E1380" s="1">
        <v>0</v>
      </c>
      <c r="F1380" s="1">
        <v>0</v>
      </c>
      <c r="G1380" s="2">
        <f t="shared" si="24"/>
        <v>44994.260179999997</v>
      </c>
      <c r="H1380" s="2">
        <f t="shared" si="27"/>
        <v>0.47000000003026798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13811.82</v>
      </c>
      <c r="D1382" s="1">
        <f>'RAS-funkcijski'!E88</f>
        <v>130213.61</v>
      </c>
      <c r="E1382" s="1">
        <v>0</v>
      </c>
      <c r="F1382" s="1">
        <v>0</v>
      </c>
      <c r="G1382" s="2">
        <f t="shared" si="24"/>
        <v>23036.07936</v>
      </c>
      <c r="H1382" s="2">
        <f t="shared" si="27"/>
        <v>0.56999999999970896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403613.55</v>
      </c>
      <c r="D1401" s="1">
        <f>'RAS-funkcijski'!E107</f>
        <v>238531.43</v>
      </c>
      <c r="E1401" s="1">
        <v>0</v>
      </c>
      <c r="F1401" s="1">
        <v>0</v>
      </c>
      <c r="G1401" s="2">
        <f t="shared" si="24"/>
        <v>90709.670229999989</v>
      </c>
      <c r="H1401" s="2">
        <f t="shared" si="27"/>
        <v>0.88000000000465661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5972.53</v>
      </c>
      <c r="D1403" s="1">
        <f>'RAS-funkcijski'!E109</f>
        <v>18316.62</v>
      </c>
      <c r="E1403" s="1">
        <v>0</v>
      </c>
      <c r="F1403" s="1">
        <v>0</v>
      </c>
      <c r="G1403" s="2">
        <f t="shared" si="24"/>
        <v>4473.6058499999999</v>
      </c>
      <c r="H1403" s="2">
        <f t="shared" si="27"/>
        <v>0.85000000000127329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6583.05</v>
      </c>
      <c r="D1405" s="1">
        <f>'RAS-funkcijski'!E111</f>
        <v>0</v>
      </c>
      <c r="E1405" s="1">
        <v>0</v>
      </c>
      <c r="F1405" s="1">
        <v>0</v>
      </c>
      <c r="G1405" s="2">
        <f t="shared" si="24"/>
        <v>704.38634999999999</v>
      </c>
      <c r="H1405" s="2">
        <f t="shared" si="27"/>
        <v>5.0000000000181899E-2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391057.97</v>
      </c>
      <c r="D1407" s="1">
        <f>'RAS-funkcijski'!E113</f>
        <v>220214.81</v>
      </c>
      <c r="E1407" s="1">
        <v>0</v>
      </c>
      <c r="F1407" s="1">
        <v>0</v>
      </c>
      <c r="G1407" s="2">
        <f t="shared" si="24"/>
        <v>90632.14731</v>
      </c>
      <c r="H1407" s="2">
        <f t="shared" si="27"/>
        <v>0.22000000003026798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55042.409999999996</v>
      </c>
      <c r="D1408" s="1">
        <f>'RAS-funkcijski'!E114</f>
        <v>115609.60999999999</v>
      </c>
      <c r="E1408" s="1">
        <v>0</v>
      </c>
      <c r="F1408" s="1">
        <v>0</v>
      </c>
      <c r="G1408" s="2">
        <f t="shared" si="24"/>
        <v>31488.779299999995</v>
      </c>
      <c r="H1408" s="2">
        <f t="shared" si="27"/>
        <v>0.80000000001018634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29685.94</v>
      </c>
      <c r="D1409" s="1">
        <f>'RAS-funkcijski'!E115</f>
        <v>33880.11</v>
      </c>
      <c r="E1409" s="1">
        <v>0</v>
      </c>
      <c r="F1409" s="1">
        <v>0</v>
      </c>
      <c r="G1409" s="2">
        <f t="shared" si="24"/>
        <v>10816.52376</v>
      </c>
      <c r="H1409" s="2">
        <f t="shared" si="27"/>
        <v>0.17000000000189175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29685.94</v>
      </c>
      <c r="D1411" s="1">
        <f>'RAS-funkcijski'!E117</f>
        <v>33880.11</v>
      </c>
      <c r="E1411" s="1">
        <v>0</v>
      </c>
      <c r="F1411" s="1">
        <v>0</v>
      </c>
      <c r="G1411" s="2">
        <f t="shared" si="24"/>
        <v>11011.416080000001</v>
      </c>
      <c r="H1411" s="2">
        <f t="shared" si="27"/>
        <v>0.17000000000189175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5766.58</v>
      </c>
      <c r="D1412" s="1">
        <f>'RAS-funkcijski'!E118</f>
        <v>5264.51</v>
      </c>
      <c r="E1412" s="1">
        <v>0</v>
      </c>
      <c r="F1412" s="1">
        <v>0</v>
      </c>
      <c r="G1412" s="2">
        <f t="shared" si="24"/>
        <v>1857.6984000000002</v>
      </c>
      <c r="H1412" s="2">
        <f t="shared" si="27"/>
        <v>0.90999999999985448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5766.58</v>
      </c>
      <c r="D1414" s="1">
        <f>'RAS-funkcijski'!E120</f>
        <v>5264.51</v>
      </c>
      <c r="E1414" s="1">
        <v>0</v>
      </c>
      <c r="F1414" s="1">
        <v>0</v>
      </c>
      <c r="G1414" s="2">
        <f t="shared" si="24"/>
        <v>1890.2896000000001</v>
      </c>
      <c r="H1414" s="2">
        <f t="shared" si="27"/>
        <v>0.90999999999985448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19589.89</v>
      </c>
      <c r="D1416" s="1">
        <f>'RAS-funkcijski'!E122</f>
        <v>39393.839999999997</v>
      </c>
      <c r="E1416" s="1">
        <v>0</v>
      </c>
      <c r="F1416" s="1">
        <v>0</v>
      </c>
      <c r="G1416" s="2">
        <f t="shared" si="24"/>
        <v>11608.553259999999</v>
      </c>
      <c r="H1416" s="2">
        <f t="shared" si="27"/>
        <v>0.27000000000407454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19589.89</v>
      </c>
      <c r="D1418" s="1">
        <f>'RAS-funkcijski'!E124</f>
        <v>39393.839999999997</v>
      </c>
      <c r="E1418" s="1">
        <v>0</v>
      </c>
      <c r="F1418" s="1">
        <v>0</v>
      </c>
      <c r="G1418" s="2">
        <f t="shared" si="24"/>
        <v>11805.308399999998</v>
      </c>
      <c r="H1418" s="2">
        <f t="shared" si="27"/>
        <v>0.27000000000407454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37071.15</v>
      </c>
      <c r="E1422" s="1">
        <v>0</v>
      </c>
      <c r="F1422" s="1">
        <v>0</v>
      </c>
      <c r="G1422" s="2">
        <f t="shared" si="24"/>
        <v>9193.6452000000008</v>
      </c>
      <c r="H1422" s="2">
        <f t="shared" si="27"/>
        <v>0.15000000000145519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29936.51</v>
      </c>
      <c r="D1423" s="1">
        <f>'RAS-funkcijski'!E129</f>
        <v>113754.06999999999</v>
      </c>
      <c r="E1423" s="1">
        <v>0</v>
      </c>
      <c r="F1423" s="1">
        <v>0</v>
      </c>
      <c r="G1423" s="2">
        <f t="shared" si="24"/>
        <v>32180.581249999999</v>
      </c>
      <c r="H1423" s="2">
        <f t="shared" si="27"/>
        <v>0.55999999999403371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1274.1400000000001</v>
      </c>
      <c r="D1424" s="1">
        <f>'RAS-funkcijski'!E130</f>
        <v>2229.7800000000002</v>
      </c>
      <c r="E1424" s="1">
        <v>0</v>
      </c>
      <c r="F1424" s="1">
        <v>0</v>
      </c>
      <c r="G1424" s="2">
        <f t="shared" si="24"/>
        <v>722.44620000000009</v>
      </c>
      <c r="H1424" s="2">
        <f t="shared" si="27"/>
        <v>0.35999999999989996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1274.1400000000001</v>
      </c>
      <c r="D1426" s="1">
        <f>'RAS-funkcijski'!E132</f>
        <v>2229.7800000000002</v>
      </c>
      <c r="E1426" s="1">
        <v>0</v>
      </c>
      <c r="F1426" s="1">
        <v>0</v>
      </c>
      <c r="G1426" s="2">
        <f t="shared" si="24"/>
        <v>733.91360000000009</v>
      </c>
      <c r="H1426" s="2">
        <f t="shared" si="27"/>
        <v>0.35999999999989996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28662.37</v>
      </c>
      <c r="D1429" s="1">
        <f>'RAS-funkcijski'!E135</f>
        <v>111524.29</v>
      </c>
      <c r="E1429" s="1">
        <v>0</v>
      </c>
      <c r="F1429" s="1">
        <v>0</v>
      </c>
      <c r="G1429" s="2">
        <f t="shared" si="24"/>
        <v>32974.134449999998</v>
      </c>
      <c r="H1429" s="2">
        <f t="shared" si="27"/>
        <v>0.65999999999257852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2186117.8899999997</v>
      </c>
      <c r="D1435" s="13">
        <f>'RAS-funkcijski'!E141</f>
        <v>3389305.93</v>
      </c>
      <c r="E1435" s="13">
        <v>0</v>
      </c>
      <c r="F1435" s="13">
        <v>0</v>
      </c>
      <c r="G1435" s="14">
        <f t="shared" si="24"/>
        <v>1228167.9757500002</v>
      </c>
      <c r="H1435" s="14">
        <f t="shared" si="27"/>
        <v>0.18000000016763806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76541.62000000001</v>
      </c>
      <c r="E1436" s="6">
        <v>0</v>
      </c>
      <c r="F1436" s="6">
        <v>0</v>
      </c>
      <c r="G1436" s="7">
        <f t="shared" si="24"/>
        <v>153.08324000000002</v>
      </c>
      <c r="H1436" s="7">
        <f t="shared" si="27"/>
        <v>0.3799999999901047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3718.13</v>
      </c>
      <c r="E1437" s="1">
        <v>0</v>
      </c>
      <c r="F1437" s="1">
        <v>0</v>
      </c>
      <c r="G1437" s="2">
        <f t="shared" si="24"/>
        <v>14.872520000000002</v>
      </c>
      <c r="H1437" s="2">
        <f t="shared" si="27"/>
        <v>0.13000000000010914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3718.13</v>
      </c>
      <c r="E1438" s="1">
        <v>0</v>
      </c>
      <c r="F1438" s="1">
        <v>0</v>
      </c>
      <c r="G1438" s="2">
        <f t="shared" si="24"/>
        <v>22.308780000000002</v>
      </c>
      <c r="H1438" s="2">
        <f t="shared" si="27"/>
        <v>0.13000000000010914</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3718.13</v>
      </c>
      <c r="E1440" s="1">
        <v>0</v>
      </c>
      <c r="F1440" s="1">
        <v>0</v>
      </c>
      <c r="G1440" s="2">
        <f t="shared" si="24"/>
        <v>37.1813</v>
      </c>
      <c r="H1440" s="2">
        <f t="shared" si="27"/>
        <v>0.13000000000010914</v>
      </c>
      <c r="I1440" s="10">
        <f t="shared" si="28"/>
        <v>4.8335690000040579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72823.490000000005</v>
      </c>
      <c r="E1453" s="1">
        <v>0</v>
      </c>
      <c r="F1453" s="1">
        <v>0</v>
      </c>
      <c r="G1453" s="2">
        <f t="shared" si="24"/>
        <v>2621.6456400000002</v>
      </c>
      <c r="H1453" s="2">
        <f t="shared" si="27"/>
        <v>0.49000000000523869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72823.490000000005</v>
      </c>
      <c r="E1461" s="1">
        <v>0</v>
      </c>
      <c r="F1461" s="1">
        <v>0</v>
      </c>
      <c r="G1461" s="2">
        <f t="shared" si="24"/>
        <v>3786.8214800000001</v>
      </c>
      <c r="H1461" s="2">
        <f t="shared" si="27"/>
        <v>0.49000000000523869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72823.490000000005</v>
      </c>
      <c r="E1467" s="1">
        <v>0</v>
      </c>
      <c r="F1467" s="1">
        <v>0</v>
      </c>
      <c r="G1467" s="2">
        <f t="shared" si="24"/>
        <v>4660.7033600000004</v>
      </c>
      <c r="H1467" s="2">
        <f t="shared" si="27"/>
        <v>0.49000000000523869</v>
      </c>
      <c r="I1467" s="10">
        <f t="shared" si="31"/>
        <v>2283.7446464244163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1355.57</v>
      </c>
      <c r="D1469" s="1">
        <f>'P-VRIO'!E38</f>
        <v>0</v>
      </c>
      <c r="E1469" s="1">
        <v>0</v>
      </c>
      <c r="F1469" s="1">
        <v>0</v>
      </c>
      <c r="G1469" s="2">
        <f t="shared" si="24"/>
        <v>46.089379999999998</v>
      </c>
      <c r="H1469" s="2">
        <f t="shared" si="27"/>
        <v>0.43000000000006366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1355.57</v>
      </c>
      <c r="D1475" s="1">
        <f>'P-VRIO'!E44</f>
        <v>0</v>
      </c>
      <c r="E1475" s="1">
        <v>0</v>
      </c>
      <c r="F1475" s="1">
        <v>0</v>
      </c>
      <c r="G1475" s="2">
        <f t="shared" si="24"/>
        <v>54.222799999999999</v>
      </c>
      <c r="H1475" s="2">
        <f t="shared" si="27"/>
        <v>0.43000000000006366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1355.57</v>
      </c>
      <c r="D1476" s="1">
        <f>'P-VRIO'!E45</f>
        <v>0</v>
      </c>
      <c r="E1476" s="1">
        <v>0</v>
      </c>
      <c r="F1476" s="1">
        <v>0</v>
      </c>
      <c r="G1476" s="2">
        <f t="shared" si="24"/>
        <v>55.57837</v>
      </c>
      <c r="H1476" s="2">
        <f t="shared" si="27"/>
        <v>0.43000000000006366</v>
      </c>
      <c r="I1476" s="10">
        <f t="shared" ref="I1476:I1479" si="33">G1476*H1476</f>
        <v>23.898699100003537</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186027.29</v>
      </c>
      <c r="D1480" s="6"/>
      <c r="E1480" s="6">
        <v>0</v>
      </c>
      <c r="F1480" s="6">
        <v>0</v>
      </c>
      <c r="G1480" s="7">
        <f t="shared" ref="G1480:G1580" si="34">B1480/1000*C1480</f>
        <v>186.02729000000002</v>
      </c>
      <c r="H1480" s="7">
        <f t="shared" ref="H1480:H1580" si="35">ABS(C1480-ROUND(C1480,0))</f>
        <v>0.29000000000814907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3020713.1700000004</v>
      </c>
      <c r="D1481" s="1">
        <v>0</v>
      </c>
      <c r="E1481" s="1">
        <v>0</v>
      </c>
      <c r="F1481" s="1">
        <v>0</v>
      </c>
      <c r="G1481" s="2">
        <f t="shared" si="34"/>
        <v>6041.4263400000009</v>
      </c>
      <c r="H1481" s="2">
        <f t="shared" si="35"/>
        <v>0.17000000039115548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1925612.07</v>
      </c>
      <c r="D1483" s="1">
        <v>0</v>
      </c>
      <c r="E1483" s="1">
        <v>0</v>
      </c>
      <c r="F1483" s="1">
        <v>0</v>
      </c>
      <c r="G1483" s="2">
        <f t="shared" si="34"/>
        <v>7702.4482800000005</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350977.07</v>
      </c>
      <c r="D1484" s="1">
        <v>0</v>
      </c>
      <c r="E1484" s="1">
        <v>0</v>
      </c>
      <c r="F1484" s="1">
        <v>0</v>
      </c>
      <c r="G1484" s="2">
        <f t="shared" si="34"/>
        <v>1754.88535</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1314405.72</v>
      </c>
      <c r="D1485" s="1">
        <v>0</v>
      </c>
      <c r="E1485" s="1">
        <v>0</v>
      </c>
      <c r="F1485" s="1">
        <v>0</v>
      </c>
      <c r="G1485" s="2">
        <f t="shared" si="34"/>
        <v>7886.4343200000003</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5803.5</v>
      </c>
      <c r="D1486" s="1">
        <v>0</v>
      </c>
      <c r="E1486" s="1">
        <v>0</v>
      </c>
      <c r="F1486" s="1">
        <v>0</v>
      </c>
      <c r="G1486" s="2">
        <f t="shared" si="34"/>
        <v>40.624499999999998</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150106.23000000001</v>
      </c>
      <c r="D1489" s="1">
        <v>0</v>
      </c>
      <c r="E1489" s="1">
        <v>0</v>
      </c>
      <c r="F1489" s="1">
        <v>0</v>
      </c>
      <c r="G1489" s="2">
        <f t="shared" si="34"/>
        <v>1501.0623000000001</v>
      </c>
      <c r="H1489" s="2">
        <f t="shared" si="35"/>
        <v>0.23000000001047738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104319.55</v>
      </c>
      <c r="D1491" s="1">
        <v>0</v>
      </c>
      <c r="E1491" s="1">
        <v>0</v>
      </c>
      <c r="F1491" s="1">
        <v>0</v>
      </c>
      <c r="G1491" s="2">
        <f t="shared" si="34"/>
        <v>1251.8346000000001</v>
      </c>
      <c r="H1491" s="2">
        <f t="shared" si="35"/>
        <v>0.44999999999708962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1079868.04</v>
      </c>
      <c r="D1492" s="1">
        <v>0</v>
      </c>
      <c r="E1492" s="1">
        <v>0</v>
      </c>
      <c r="F1492" s="1">
        <v>0</v>
      </c>
      <c r="G1492" s="2">
        <f t="shared" si="34"/>
        <v>14038.284519999999</v>
      </c>
      <c r="H1492" s="2">
        <f t="shared" si="35"/>
        <v>4.0000000037252903E-2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15233.06</v>
      </c>
      <c r="D1493" s="1">
        <v>0</v>
      </c>
      <c r="E1493" s="1">
        <v>0</v>
      </c>
      <c r="F1493" s="1">
        <v>0</v>
      </c>
      <c r="G1493" s="2">
        <f t="shared" si="34"/>
        <v>213.26284000000001</v>
      </c>
      <c r="H1493" s="2">
        <f t="shared" si="35"/>
        <v>5.9999999999490683E-2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15233.06</v>
      </c>
      <c r="D1497" s="1">
        <v>0</v>
      </c>
      <c r="E1497" s="1">
        <v>0</v>
      </c>
      <c r="F1497" s="1">
        <v>0</v>
      </c>
      <c r="G1497" s="2">
        <f t="shared" si="34"/>
        <v>274.19507999999996</v>
      </c>
      <c r="H1497" s="2">
        <f t="shared" si="35"/>
        <v>5.9999999999490683E-2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2916055.3499999996</v>
      </c>
      <c r="D1499" s="1">
        <v>0</v>
      </c>
      <c r="E1499" s="1">
        <v>0</v>
      </c>
      <c r="F1499" s="1">
        <v>0</v>
      </c>
      <c r="G1499" s="2">
        <f t="shared" si="34"/>
        <v>58321.106999999996</v>
      </c>
      <c r="H1499" s="2">
        <f t="shared" si="35"/>
        <v>0.34999999962747097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1845477.0299999998</v>
      </c>
      <c r="D1501" s="1">
        <v>0</v>
      </c>
      <c r="E1501" s="1">
        <v>0</v>
      </c>
      <c r="F1501" s="1">
        <v>0</v>
      </c>
      <c r="G1501" s="2">
        <f t="shared" si="34"/>
        <v>40600.494659999997</v>
      </c>
      <c r="H1501" s="2">
        <f t="shared" si="35"/>
        <v>2.9999999795109034E-2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346610.1</v>
      </c>
      <c r="D1502" s="1">
        <v>0</v>
      </c>
      <c r="E1502" s="1">
        <v>0</v>
      </c>
      <c r="F1502" s="1">
        <v>0</v>
      </c>
      <c r="G1502" s="2">
        <f t="shared" si="34"/>
        <v>7972.0322999999989</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1241133.7</v>
      </c>
      <c r="D1503" s="1">
        <v>0</v>
      </c>
      <c r="E1503" s="1">
        <v>0</v>
      </c>
      <c r="F1503" s="1">
        <v>0</v>
      </c>
      <c r="G1503" s="2">
        <f t="shared" si="34"/>
        <v>29787.2088</v>
      </c>
      <c r="H1503" s="2">
        <f t="shared" si="35"/>
        <v>0.30000000004656613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6513.77</v>
      </c>
      <c r="D1506" s="1">
        <v>0</v>
      </c>
      <c r="E1506" s="1">
        <v>0</v>
      </c>
      <c r="F1506" s="1">
        <v>0</v>
      </c>
      <c r="G1506" s="2">
        <f>B1506/1000*C1506</f>
        <v>175.87179</v>
      </c>
      <c r="H1506" s="2">
        <f>ABS(C1506-ROUND(C1506,0))</f>
        <v>0.22999999999956344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148476.26</v>
      </c>
      <c r="D1507" s="1">
        <v>0</v>
      </c>
      <c r="E1507" s="1">
        <v>0</v>
      </c>
      <c r="F1507" s="1">
        <v>0</v>
      </c>
      <c r="G1507" s="2">
        <f t="shared" si="34"/>
        <v>4157.3352800000002</v>
      </c>
      <c r="H1507" s="2">
        <f t="shared" si="35"/>
        <v>0.26000000000931323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102743.2</v>
      </c>
      <c r="D1509" s="1">
        <v>0</v>
      </c>
      <c r="E1509" s="1">
        <v>0</v>
      </c>
      <c r="F1509" s="1">
        <v>0</v>
      </c>
      <c r="G1509" s="2">
        <f t="shared" si="34"/>
        <v>3082.2959999999998</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1055344.99</v>
      </c>
      <c r="D1510" s="1">
        <v>0</v>
      </c>
      <c r="E1510" s="1">
        <v>0</v>
      </c>
      <c r="F1510" s="1">
        <v>0</v>
      </c>
      <c r="G1510" s="2">
        <f t="shared" si="34"/>
        <v>32715.69469</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15233.33</v>
      </c>
      <c r="D1511" s="1">
        <v>0</v>
      </c>
      <c r="E1511" s="1">
        <v>0</v>
      </c>
      <c r="F1511" s="1">
        <v>0</v>
      </c>
      <c r="G1511" s="2">
        <f t="shared" si="34"/>
        <v>487.46656000000002</v>
      </c>
      <c r="H1511" s="2">
        <f t="shared" si="35"/>
        <v>0.32999999999992724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15233.33</v>
      </c>
      <c r="D1515" s="1">
        <v>0</v>
      </c>
      <c r="E1515" s="1">
        <v>0</v>
      </c>
      <c r="F1515" s="1">
        <v>0</v>
      </c>
      <c r="G1515" s="2">
        <f t="shared" si="34"/>
        <v>548.39987999999994</v>
      </c>
      <c r="H1515" s="2">
        <f t="shared" si="35"/>
        <v>0.32999999999992724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290685.1100000008</v>
      </c>
      <c r="D1517" s="1">
        <v>0</v>
      </c>
      <c r="E1517" s="1">
        <v>0</v>
      </c>
      <c r="F1517" s="1">
        <v>0</v>
      </c>
      <c r="G1517" s="2">
        <f t="shared" si="34"/>
        <v>11046.03418000003</v>
      </c>
      <c r="H1517" s="2">
        <f t="shared" si="35"/>
        <v>0.11000000080093741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56544.460000000006</v>
      </c>
      <c r="D1518" s="1">
        <v>0</v>
      </c>
      <c r="E1518" s="1">
        <v>0</v>
      </c>
      <c r="F1518" s="1">
        <v>0</v>
      </c>
      <c r="G1518" s="2">
        <f t="shared" si="34"/>
        <v>2205.2339400000001</v>
      </c>
      <c r="H1518" s="2">
        <f t="shared" si="35"/>
        <v>0.46000000000640284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32825.710000000006</v>
      </c>
      <c r="D1524" s="1">
        <v>0</v>
      </c>
      <c r="E1524" s="1">
        <v>0</v>
      </c>
      <c r="F1524" s="1">
        <v>0</v>
      </c>
      <c r="G1524" s="2">
        <f t="shared" si="34"/>
        <v>1477.1569500000003</v>
      </c>
      <c r="H1524" s="2">
        <f t="shared" si="35"/>
        <v>0.28999999999359716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27249.040000000001</v>
      </c>
      <c r="D1530" s="1">
        <v>0</v>
      </c>
      <c r="E1530" s="1">
        <v>0</v>
      </c>
      <c r="F1530" s="1">
        <v>0</v>
      </c>
      <c r="G1530" s="2">
        <f t="shared" si="34"/>
        <v>1389.7010399999999</v>
      </c>
      <c r="H1530" s="2">
        <f t="shared" si="35"/>
        <v>4.0000000000873115E-2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18442.900000000001</v>
      </c>
      <c r="D1531" s="1">
        <v>0</v>
      </c>
      <c r="E1531" s="1">
        <v>0</v>
      </c>
      <c r="F1531" s="1">
        <v>0</v>
      </c>
      <c r="G1531" s="2">
        <f t="shared" si="34"/>
        <v>959.0308</v>
      </c>
      <c r="H1531" s="2">
        <f t="shared" si="35"/>
        <v>9.9999999998544808E-2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2364.21</v>
      </c>
      <c r="D1532" s="1">
        <v>0</v>
      </c>
      <c r="E1532" s="1">
        <v>0</v>
      </c>
      <c r="F1532" s="1">
        <v>0</v>
      </c>
      <c r="G1532" s="2">
        <f t="shared" si="34"/>
        <v>125.30313</v>
      </c>
      <c r="H1532" s="2">
        <f t="shared" si="35"/>
        <v>0.21000000000003638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1345.43</v>
      </c>
      <c r="D1533" s="1">
        <v>0</v>
      </c>
      <c r="E1533" s="1">
        <v>0</v>
      </c>
      <c r="F1533" s="1">
        <v>0</v>
      </c>
      <c r="G1533" s="2">
        <f t="shared" si="34"/>
        <v>72.653220000000005</v>
      </c>
      <c r="H1533" s="2">
        <f t="shared" si="35"/>
        <v>0.43000000000006366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5096.5</v>
      </c>
      <c r="D1534" s="1">
        <v>0</v>
      </c>
      <c r="E1534" s="1">
        <v>0</v>
      </c>
      <c r="F1534" s="1">
        <v>0</v>
      </c>
      <c r="G1534" s="2">
        <f t="shared" si="34"/>
        <v>280.3075</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66.150000000000006</v>
      </c>
      <c r="D1535" s="1">
        <v>0</v>
      </c>
      <c r="E1535" s="1">
        <v>0</v>
      </c>
      <c r="F1535" s="1">
        <v>0</v>
      </c>
      <c r="G1535" s="2">
        <f t="shared" si="34"/>
        <v>3.7044000000000006</v>
      </c>
      <c r="H1535" s="2">
        <f t="shared" si="35"/>
        <v>0.15000000000000568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54.92</v>
      </c>
      <c r="D1536" s="1">
        <v>0</v>
      </c>
      <c r="E1536" s="1">
        <v>0</v>
      </c>
      <c r="F1536" s="1">
        <v>0</v>
      </c>
      <c r="G1536" s="2">
        <f t="shared" si="34"/>
        <v>3.1304400000000001</v>
      </c>
      <c r="H1536" s="2">
        <f t="shared" si="35"/>
        <v>7.9999999999998295E-2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11.23</v>
      </c>
      <c r="D1539" s="1">
        <v>0</v>
      </c>
      <c r="E1539" s="1">
        <v>0</v>
      </c>
      <c r="F1539" s="1">
        <v>0</v>
      </c>
      <c r="G1539" s="2">
        <f t="shared" si="34"/>
        <v>0.67379999999999995</v>
      </c>
      <c r="H1539" s="2">
        <f t="shared" si="35"/>
        <v>0.23000000000000043</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5510.52</v>
      </c>
      <c r="D1550" s="1">
        <v>0</v>
      </c>
      <c r="E1550" s="1">
        <v>0</v>
      </c>
      <c r="F1550" s="1">
        <v>0</v>
      </c>
      <c r="G1550" s="2">
        <f t="shared" si="34"/>
        <v>391.24691999999999</v>
      </c>
      <c r="H1550" s="2">
        <f t="shared" si="35"/>
        <v>0.47999999999956344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69.63</v>
      </c>
      <c r="D1551" s="1">
        <v>0</v>
      </c>
      <c r="E1551" s="1">
        <v>0</v>
      </c>
      <c r="F1551" s="1">
        <v>0</v>
      </c>
      <c r="G1551" s="2">
        <f t="shared" si="34"/>
        <v>5.0133599999999996</v>
      </c>
      <c r="H1551" s="2">
        <f t="shared" si="35"/>
        <v>0.37000000000000455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3440.89</v>
      </c>
      <c r="D1552" s="1">
        <v>0</v>
      </c>
      <c r="E1552" s="1">
        <v>0</v>
      </c>
      <c r="F1552" s="1">
        <v>0</v>
      </c>
      <c r="G1552" s="2">
        <f t="shared" si="34"/>
        <v>251.18496999999996</v>
      </c>
      <c r="H1552" s="2">
        <f t="shared" si="35"/>
        <v>0.11000000000012733</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2000</v>
      </c>
      <c r="D1553" s="1">
        <v>0</v>
      </c>
      <c r="E1553" s="1">
        <v>0</v>
      </c>
      <c r="F1553" s="1">
        <v>0</v>
      </c>
      <c r="G1553" s="2">
        <f t="shared" si="34"/>
        <v>148</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23718.75</v>
      </c>
      <c r="D1565" s="1">
        <v>0</v>
      </c>
      <c r="E1565" s="1">
        <v>0</v>
      </c>
      <c r="F1565" s="1">
        <v>0</v>
      </c>
      <c r="G1565" s="2">
        <f t="shared" si="34"/>
        <v>2039.8124999999998</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23718.75</v>
      </c>
      <c r="D1566" s="1">
        <v>0</v>
      </c>
      <c r="E1566" s="1">
        <v>0</v>
      </c>
      <c r="F1566" s="1">
        <v>0</v>
      </c>
      <c r="G1566" s="2">
        <f t="shared" si="34"/>
        <v>2063.53125</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234140.65</v>
      </c>
      <c r="D1576" s="1">
        <v>0</v>
      </c>
      <c r="E1576" s="1">
        <v>0</v>
      </c>
      <c r="F1576" s="1">
        <v>0</v>
      </c>
      <c r="G1576" s="2">
        <f t="shared" si="34"/>
        <v>22711.643049999999</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147069.43</v>
      </c>
      <c r="D1578" s="1">
        <v>0</v>
      </c>
      <c r="E1578" s="1">
        <v>0</v>
      </c>
      <c r="F1578" s="1">
        <v>0</v>
      </c>
      <c r="G1578" s="2">
        <f t="shared" si="34"/>
        <v>14559.87357</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87071.22</v>
      </c>
      <c r="D1579" s="1">
        <v>0</v>
      </c>
      <c r="E1579" s="1">
        <v>0</v>
      </c>
      <c r="F1579" s="1">
        <v>0</v>
      </c>
      <c r="G1579" s="2">
        <f t="shared" si="34"/>
        <v>8707.1220000000012</v>
      </c>
      <c r="H1579" s="2">
        <f t="shared" si="35"/>
        <v>0.22000000000116415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3319</v>
      </c>
      <c r="B1" s="384"/>
      <c r="C1" s="384"/>
    </row>
    <row r="2" spans="1:17" ht="33" customHeight="1" x14ac:dyDescent="0.25">
      <c r="A2" s="385" t="s">
        <v>3320</v>
      </c>
      <c r="B2" s="386"/>
      <c r="C2" s="378"/>
      <c r="D2" s="4"/>
      <c r="E2" s="4"/>
      <c r="F2" s="4"/>
      <c r="G2" s="4"/>
      <c r="H2" s="4"/>
      <c r="I2" s="4"/>
      <c r="J2" s="4"/>
      <c r="K2" s="4"/>
      <c r="L2" s="4"/>
      <c r="M2" s="4"/>
      <c r="N2" s="4"/>
      <c r="O2" s="4"/>
      <c r="P2" s="4"/>
      <c r="Q2" s="4"/>
    </row>
    <row r="3" spans="1:17" ht="18.75" customHeight="1" x14ac:dyDescent="0.25">
      <c r="A3" s="304" t="s">
        <v>3321</v>
      </c>
      <c r="B3" s="387" t="s">
        <v>3322</v>
      </c>
      <c r="C3" s="378"/>
      <c r="D3" s="4"/>
      <c r="E3" s="4"/>
      <c r="F3" s="4"/>
      <c r="G3" s="4"/>
      <c r="H3" s="4"/>
      <c r="I3" s="4"/>
      <c r="J3" s="4"/>
      <c r="K3" s="4"/>
      <c r="L3" s="4"/>
      <c r="M3" s="4"/>
      <c r="N3" s="4"/>
      <c r="O3" s="4"/>
      <c r="P3" s="4"/>
      <c r="Q3" s="4"/>
    </row>
    <row r="4" spans="1:17" ht="37.5" hidden="1" customHeight="1" x14ac:dyDescent="0.25">
      <c r="A4" s="305" t="s">
        <v>3323</v>
      </c>
      <c r="B4" s="377" t="s">
        <v>3324</v>
      </c>
      <c r="C4" s="378"/>
      <c r="D4" s="4"/>
      <c r="E4" s="4"/>
      <c r="F4" s="4"/>
      <c r="G4" s="4"/>
      <c r="H4" s="4"/>
      <c r="I4" s="4"/>
      <c r="J4" s="4"/>
      <c r="K4" s="4"/>
      <c r="L4" s="4"/>
      <c r="M4" s="4"/>
      <c r="N4" s="4"/>
      <c r="O4" s="4"/>
      <c r="P4" s="4"/>
      <c r="Q4" s="4"/>
    </row>
    <row r="5" spans="1:17" ht="48" hidden="1" customHeight="1" x14ac:dyDescent="0.25">
      <c r="A5" s="305" t="s">
        <v>3323</v>
      </c>
      <c r="B5" s="377" t="s">
        <v>3325</v>
      </c>
      <c r="C5" s="378"/>
      <c r="D5" s="4"/>
      <c r="E5" s="4"/>
      <c r="F5" s="4"/>
      <c r="G5" s="4"/>
      <c r="H5" s="4"/>
      <c r="I5" s="4"/>
      <c r="J5" s="4"/>
      <c r="K5" s="4"/>
      <c r="L5" s="4"/>
      <c r="M5" s="4"/>
      <c r="N5" s="4"/>
      <c r="O5" s="4"/>
      <c r="P5" s="4"/>
      <c r="Q5" s="4"/>
    </row>
    <row r="6" spans="1:17" ht="59.25" hidden="1" customHeight="1" x14ac:dyDescent="0.25">
      <c r="A6" s="305" t="s">
        <v>3323</v>
      </c>
      <c r="B6" s="377" t="s">
        <v>3326</v>
      </c>
      <c r="C6" s="378"/>
      <c r="D6" s="4"/>
      <c r="E6" s="4"/>
      <c r="F6" s="4"/>
      <c r="G6" s="4"/>
      <c r="H6" s="4"/>
      <c r="I6" s="4"/>
      <c r="J6" s="4"/>
      <c r="K6" s="4"/>
      <c r="L6" s="4"/>
      <c r="M6" s="4"/>
      <c r="N6" s="4"/>
      <c r="O6" s="4"/>
      <c r="P6" s="4"/>
      <c r="Q6" s="4"/>
    </row>
    <row r="7" spans="1:17" ht="48" hidden="1" customHeight="1" x14ac:dyDescent="0.25">
      <c r="A7" s="305" t="s">
        <v>3327</v>
      </c>
      <c r="B7" s="377" t="s">
        <v>3328</v>
      </c>
      <c r="C7" s="378"/>
      <c r="D7" s="4"/>
      <c r="E7" s="4"/>
      <c r="F7" s="4"/>
      <c r="G7" s="4"/>
      <c r="H7" s="4"/>
      <c r="I7" s="4"/>
      <c r="J7" s="4"/>
      <c r="K7" s="4"/>
      <c r="L7" s="4"/>
      <c r="M7" s="4"/>
      <c r="N7" s="4"/>
      <c r="O7" s="4"/>
      <c r="P7" s="4"/>
      <c r="Q7" s="4"/>
    </row>
    <row r="8" spans="1:17" ht="41.25" hidden="1" customHeight="1" x14ac:dyDescent="0.25">
      <c r="A8" s="305" t="s">
        <v>3329</v>
      </c>
      <c r="B8" s="377" t="s">
        <v>3330</v>
      </c>
      <c r="C8" s="378"/>
      <c r="D8" s="4"/>
      <c r="E8" s="4"/>
      <c r="F8" s="4"/>
      <c r="G8" s="4"/>
      <c r="H8" s="4"/>
      <c r="I8" s="4"/>
      <c r="J8" s="4"/>
      <c r="K8" s="4"/>
      <c r="L8" s="4"/>
      <c r="M8" s="4"/>
      <c r="N8" s="4"/>
      <c r="O8" s="4"/>
      <c r="P8" s="4"/>
      <c r="Q8" s="4"/>
    </row>
    <row r="9" spans="1:17" ht="59.25" hidden="1" customHeight="1" x14ac:dyDescent="0.25">
      <c r="A9" s="305" t="s">
        <v>3331</v>
      </c>
      <c r="B9" s="377" t="s">
        <v>3332</v>
      </c>
      <c r="C9" s="378"/>
      <c r="D9" s="4"/>
      <c r="E9" s="4"/>
      <c r="F9" s="4"/>
      <c r="G9" s="4"/>
      <c r="H9" s="4"/>
      <c r="I9" s="4"/>
      <c r="J9" s="4"/>
      <c r="K9" s="4"/>
      <c r="L9" s="4"/>
      <c r="M9" s="4"/>
      <c r="N9" s="4"/>
      <c r="O9" s="4"/>
      <c r="P9" s="4"/>
      <c r="Q9" s="4"/>
    </row>
    <row r="10" spans="1:17" ht="61.5" hidden="1" customHeight="1" x14ac:dyDescent="0.25">
      <c r="A10" s="305" t="s">
        <v>3331</v>
      </c>
      <c r="B10" s="377" t="s">
        <v>3333</v>
      </c>
      <c r="C10" s="378"/>
      <c r="D10" s="4"/>
      <c r="E10" s="4"/>
      <c r="F10" s="4"/>
      <c r="G10" s="4"/>
      <c r="H10" s="4"/>
      <c r="I10" s="4"/>
      <c r="J10" s="4"/>
      <c r="K10" s="4"/>
      <c r="L10" s="4"/>
      <c r="M10" s="4"/>
      <c r="N10" s="4"/>
      <c r="O10" s="4"/>
      <c r="P10" s="4"/>
      <c r="Q10" s="4"/>
    </row>
    <row r="11" spans="1:17" ht="43.5" hidden="1" customHeight="1" x14ac:dyDescent="0.25">
      <c r="A11" s="305" t="s">
        <v>3331</v>
      </c>
      <c r="B11" s="377" t="s">
        <v>3334</v>
      </c>
      <c r="C11" s="378"/>
      <c r="D11" s="4"/>
      <c r="E11" s="4"/>
      <c r="F11" s="4"/>
      <c r="G11" s="4"/>
      <c r="H11" s="4"/>
      <c r="I11" s="4"/>
      <c r="J11" s="4"/>
      <c r="K11" s="4"/>
      <c r="L11" s="4"/>
      <c r="M11" s="4"/>
      <c r="N11" s="4"/>
      <c r="O11" s="4"/>
      <c r="P11" s="4"/>
      <c r="Q11" s="4"/>
    </row>
    <row r="12" spans="1:17" ht="27.75" hidden="1" customHeight="1" x14ac:dyDescent="0.25">
      <c r="A12" s="305" t="s">
        <v>3335</v>
      </c>
      <c r="B12" s="377" t="s">
        <v>3336</v>
      </c>
      <c r="C12" s="378"/>
      <c r="D12" s="4"/>
      <c r="E12" s="4"/>
      <c r="F12" s="4"/>
      <c r="G12" s="4"/>
      <c r="H12" s="4"/>
      <c r="I12" s="4"/>
      <c r="J12" s="4"/>
      <c r="K12" s="4"/>
      <c r="L12" s="4"/>
      <c r="M12" s="4"/>
      <c r="N12" s="4"/>
      <c r="O12" s="4"/>
      <c r="P12" s="4"/>
      <c r="Q12" s="4"/>
    </row>
    <row r="13" spans="1:17" ht="27.75" hidden="1" customHeight="1" x14ac:dyDescent="0.25">
      <c r="A13" s="305" t="s">
        <v>3337</v>
      </c>
      <c r="B13" s="377" t="s">
        <v>3338</v>
      </c>
      <c r="C13" s="378"/>
      <c r="D13" s="4"/>
      <c r="E13" s="4"/>
      <c r="F13" s="4"/>
      <c r="G13" s="4"/>
      <c r="H13" s="4"/>
      <c r="I13" s="4"/>
      <c r="J13" s="4"/>
      <c r="K13" s="4"/>
      <c r="L13" s="4"/>
      <c r="M13" s="4"/>
      <c r="N13" s="4"/>
      <c r="O13" s="4"/>
      <c r="P13" s="4"/>
      <c r="Q13" s="4"/>
    </row>
    <row r="14" spans="1:17" ht="45.75" hidden="1" customHeight="1" x14ac:dyDescent="0.25">
      <c r="A14" s="305" t="s">
        <v>3339</v>
      </c>
      <c r="B14" s="377" t="s">
        <v>3340</v>
      </c>
      <c r="C14" s="378"/>
      <c r="D14" s="4"/>
      <c r="E14" s="4"/>
      <c r="F14" s="4"/>
      <c r="G14" s="4"/>
      <c r="H14" s="4"/>
      <c r="I14" s="4"/>
      <c r="J14" s="4"/>
      <c r="K14" s="4"/>
      <c r="L14" s="4"/>
      <c r="M14" s="4"/>
      <c r="N14" s="4"/>
      <c r="O14" s="4"/>
      <c r="P14" s="4"/>
      <c r="Q14" s="4"/>
    </row>
    <row r="15" spans="1:17" ht="45.75" hidden="1" customHeight="1" x14ac:dyDescent="0.25">
      <c r="A15" s="305" t="s">
        <v>3341</v>
      </c>
      <c r="B15" s="377" t="s">
        <v>3342</v>
      </c>
      <c r="C15" s="378"/>
      <c r="D15" s="4"/>
      <c r="E15" s="4"/>
      <c r="F15" s="4"/>
      <c r="G15" s="4"/>
      <c r="H15" s="4"/>
      <c r="I15" s="4"/>
      <c r="J15" s="4"/>
      <c r="K15" s="4"/>
      <c r="L15" s="4"/>
      <c r="M15" s="4"/>
      <c r="N15" s="4"/>
      <c r="O15" s="4"/>
      <c r="P15" s="4"/>
      <c r="Q15" s="4"/>
    </row>
    <row r="16" spans="1:17" ht="51" hidden="1" customHeight="1" x14ac:dyDescent="0.25">
      <c r="A16" s="305" t="s">
        <v>3343</v>
      </c>
      <c r="B16" s="377" t="s">
        <v>3344</v>
      </c>
      <c r="C16" s="378"/>
      <c r="D16" s="4"/>
      <c r="E16" s="4"/>
      <c r="F16" s="4"/>
      <c r="G16" s="4"/>
      <c r="H16" s="4"/>
      <c r="I16" s="4"/>
      <c r="J16" s="4"/>
      <c r="K16" s="4"/>
      <c r="L16" s="4"/>
      <c r="M16" s="4"/>
      <c r="N16" s="4"/>
      <c r="O16" s="4"/>
      <c r="P16" s="4"/>
      <c r="Q16" s="4"/>
    </row>
    <row r="17" spans="1:17" ht="27.75" hidden="1" customHeight="1" x14ac:dyDescent="0.25">
      <c r="A17" s="305" t="s">
        <v>3345</v>
      </c>
      <c r="B17" s="377" t="s">
        <v>3346</v>
      </c>
      <c r="C17" s="378"/>
      <c r="D17" s="4"/>
      <c r="E17" s="4"/>
      <c r="F17" s="4"/>
      <c r="G17" s="4"/>
      <c r="H17" s="4"/>
      <c r="I17" s="4"/>
      <c r="J17" s="4"/>
      <c r="K17" s="4"/>
      <c r="L17" s="4"/>
      <c r="M17" s="4"/>
      <c r="N17" s="4"/>
      <c r="O17" s="4"/>
      <c r="P17" s="4"/>
      <c r="Q17" s="4"/>
    </row>
    <row r="18" spans="1:17" ht="27.75" hidden="1" customHeight="1" x14ac:dyDescent="0.25">
      <c r="A18" s="305" t="s">
        <v>3347</v>
      </c>
      <c r="B18" s="377" t="s">
        <v>3348</v>
      </c>
      <c r="C18" s="378"/>
      <c r="D18" s="4"/>
      <c r="E18" s="4"/>
      <c r="F18" s="4"/>
      <c r="G18" s="4"/>
      <c r="H18" s="4"/>
      <c r="I18" s="4"/>
      <c r="J18" s="4"/>
      <c r="K18" s="4"/>
      <c r="L18" s="4"/>
      <c r="M18" s="4"/>
      <c r="N18" s="4"/>
      <c r="O18" s="4"/>
      <c r="P18" s="4"/>
      <c r="Q18" s="4"/>
    </row>
    <row r="19" spans="1:17" ht="45" hidden="1" customHeight="1" x14ac:dyDescent="0.25">
      <c r="A19" s="305" t="s">
        <v>3347</v>
      </c>
      <c r="B19" s="377" t="s">
        <v>3349</v>
      </c>
      <c r="C19" s="378"/>
      <c r="D19" s="4"/>
      <c r="E19" s="4"/>
      <c r="F19" s="4"/>
      <c r="G19" s="4"/>
      <c r="H19" s="4"/>
      <c r="I19" s="4"/>
      <c r="J19" s="4"/>
      <c r="K19" s="4"/>
      <c r="L19" s="4"/>
      <c r="M19" s="4"/>
      <c r="N19" s="4"/>
      <c r="O19" s="4"/>
      <c r="P19" s="4"/>
      <c r="Q19" s="4"/>
    </row>
    <row r="20" spans="1:17" ht="45" hidden="1" customHeight="1" x14ac:dyDescent="0.25">
      <c r="A20" s="305" t="s">
        <v>3350</v>
      </c>
      <c r="B20" s="377" t="s">
        <v>3351</v>
      </c>
      <c r="C20" s="378"/>
      <c r="D20" s="4"/>
      <c r="E20" s="4"/>
      <c r="F20" s="4"/>
      <c r="G20" s="4"/>
      <c r="H20" s="4"/>
      <c r="I20" s="4"/>
      <c r="J20" s="4"/>
      <c r="K20" s="4"/>
      <c r="L20" s="4"/>
      <c r="M20" s="4"/>
      <c r="N20" s="4"/>
      <c r="O20" s="4"/>
      <c r="P20" s="4"/>
      <c r="Q20" s="4"/>
    </row>
    <row r="21" spans="1:17" ht="30" hidden="1" customHeight="1" x14ac:dyDescent="0.25">
      <c r="A21" s="305" t="s">
        <v>3352</v>
      </c>
      <c r="B21" s="377" t="s">
        <v>3353</v>
      </c>
      <c r="C21" s="378"/>
      <c r="D21" s="4"/>
      <c r="E21" s="4"/>
      <c r="F21" s="4"/>
      <c r="G21" s="4"/>
      <c r="H21" s="4"/>
      <c r="I21" s="4"/>
      <c r="J21" s="4"/>
      <c r="K21" s="4"/>
      <c r="L21" s="4"/>
      <c r="M21" s="4"/>
      <c r="N21" s="4"/>
      <c r="O21" s="4"/>
      <c r="P21" s="4"/>
      <c r="Q21" s="4"/>
    </row>
    <row r="22" spans="1:17" ht="30" hidden="1" customHeight="1" x14ac:dyDescent="0.25">
      <c r="A22" s="305" t="s">
        <v>3354</v>
      </c>
      <c r="B22" s="377" t="s">
        <v>3355</v>
      </c>
      <c r="C22" s="378"/>
      <c r="D22" s="4"/>
      <c r="E22" s="4"/>
      <c r="F22" s="4"/>
      <c r="G22" s="4"/>
      <c r="H22" s="4"/>
      <c r="I22" s="4"/>
      <c r="J22" s="4"/>
      <c r="K22" s="4"/>
      <c r="L22" s="4"/>
      <c r="M22" s="4"/>
      <c r="N22" s="4"/>
      <c r="O22" s="4"/>
      <c r="P22" s="4"/>
      <c r="Q22" s="4"/>
    </row>
    <row r="23" spans="1:17" ht="30" hidden="1" customHeight="1" x14ac:dyDescent="0.25">
      <c r="A23" s="305" t="s">
        <v>3356</v>
      </c>
      <c r="B23" s="377" t="s">
        <v>3357</v>
      </c>
      <c r="C23" s="378"/>
      <c r="D23" s="4"/>
      <c r="E23" s="4"/>
      <c r="F23" s="4"/>
      <c r="G23" s="4"/>
      <c r="H23" s="4"/>
      <c r="I23" s="4"/>
      <c r="J23" s="4"/>
      <c r="K23" s="4"/>
      <c r="L23" s="4"/>
      <c r="M23" s="4"/>
      <c r="N23" s="4"/>
      <c r="O23" s="4"/>
      <c r="P23" s="4"/>
      <c r="Q23" s="4"/>
    </row>
    <row r="24" spans="1:17" ht="30" hidden="1" customHeight="1" x14ac:dyDescent="0.25">
      <c r="A24" s="305" t="s">
        <v>3358</v>
      </c>
      <c r="B24" s="377" t="s">
        <v>3359</v>
      </c>
      <c r="C24" s="378"/>
      <c r="D24" s="4"/>
      <c r="E24" s="4"/>
      <c r="F24" s="4"/>
      <c r="G24" s="4"/>
      <c r="H24" s="4"/>
      <c r="I24" s="4"/>
      <c r="J24" s="4"/>
      <c r="K24" s="4"/>
      <c r="L24" s="4"/>
      <c r="M24" s="4"/>
      <c r="N24" s="4"/>
      <c r="O24" s="4"/>
      <c r="P24" s="4"/>
      <c r="Q24" s="4"/>
    </row>
    <row r="25" spans="1:17" ht="30" hidden="1" customHeight="1" x14ac:dyDescent="0.25">
      <c r="A25" s="305" t="s">
        <v>3360</v>
      </c>
      <c r="B25" s="377" t="s">
        <v>3361</v>
      </c>
      <c r="C25" s="378"/>
      <c r="D25" s="4"/>
      <c r="E25" s="4"/>
      <c r="F25" s="4"/>
      <c r="G25" s="4"/>
      <c r="H25" s="4"/>
      <c r="I25" s="4"/>
      <c r="J25" s="4"/>
      <c r="K25" s="4"/>
      <c r="L25" s="4"/>
      <c r="M25" s="4"/>
      <c r="N25" s="4"/>
      <c r="O25" s="4"/>
      <c r="P25" s="4"/>
      <c r="Q25" s="4"/>
    </row>
    <row r="26" spans="1:17" ht="30" hidden="1" customHeight="1" x14ac:dyDescent="0.25">
      <c r="A26" s="305" t="s">
        <v>3362</v>
      </c>
      <c r="B26" s="377" t="s">
        <v>3363</v>
      </c>
      <c r="C26" s="378"/>
      <c r="D26" s="4"/>
      <c r="E26" s="4"/>
      <c r="F26" s="4"/>
      <c r="G26" s="4"/>
      <c r="H26" s="4"/>
      <c r="I26" s="4"/>
      <c r="J26" s="4"/>
      <c r="K26" s="4"/>
      <c r="L26" s="4"/>
      <c r="M26" s="4"/>
      <c r="N26" s="4"/>
      <c r="O26" s="4"/>
      <c r="P26" s="4"/>
      <c r="Q26" s="4"/>
    </row>
    <row r="27" spans="1:17" ht="70.5" hidden="1" customHeight="1" x14ac:dyDescent="0.25">
      <c r="A27" s="305" t="s">
        <v>3364</v>
      </c>
      <c r="B27" s="377" t="s">
        <v>3365</v>
      </c>
      <c r="C27" s="378"/>
      <c r="D27" s="4"/>
      <c r="E27" s="4"/>
      <c r="F27" s="4"/>
      <c r="G27" s="4"/>
      <c r="H27" s="4"/>
      <c r="I27" s="4"/>
      <c r="J27" s="4"/>
      <c r="K27" s="4"/>
      <c r="L27" s="4"/>
      <c r="M27" s="4"/>
      <c r="N27" s="4"/>
      <c r="O27" s="4"/>
      <c r="P27" s="4"/>
      <c r="Q27" s="4"/>
    </row>
    <row r="28" spans="1:17" ht="48" hidden="1" customHeight="1" x14ac:dyDescent="0.25">
      <c r="A28" s="305" t="s">
        <v>3366</v>
      </c>
      <c r="B28" s="377" t="s">
        <v>3367</v>
      </c>
      <c r="C28" s="378"/>
      <c r="D28" s="4"/>
      <c r="E28" s="4"/>
      <c r="F28" s="4"/>
      <c r="G28" s="4"/>
      <c r="H28" s="4"/>
      <c r="I28" s="4"/>
      <c r="J28" s="4"/>
      <c r="K28" s="4"/>
      <c r="L28" s="4"/>
      <c r="M28" s="4"/>
      <c r="N28" s="4"/>
      <c r="O28" s="4"/>
      <c r="P28" s="4"/>
      <c r="Q28" s="4"/>
    </row>
    <row r="29" spans="1:17" ht="100.5" hidden="1" customHeight="1" x14ac:dyDescent="0.25">
      <c r="A29" s="305" t="s">
        <v>3368</v>
      </c>
      <c r="B29" s="377" t="s">
        <v>3369</v>
      </c>
      <c r="C29" s="378"/>
      <c r="D29" s="4"/>
      <c r="E29" s="4"/>
      <c r="F29" s="4"/>
      <c r="G29" s="4"/>
      <c r="H29" s="4"/>
      <c r="I29" s="4"/>
      <c r="J29" s="4"/>
      <c r="K29" s="4"/>
      <c r="L29" s="4"/>
      <c r="M29" s="4"/>
      <c r="N29" s="4"/>
      <c r="O29" s="4"/>
      <c r="P29" s="4"/>
      <c r="Q29" s="4"/>
    </row>
    <row r="30" spans="1:17" ht="45" hidden="1" customHeight="1" x14ac:dyDescent="0.25">
      <c r="A30" s="305" t="s">
        <v>3370</v>
      </c>
      <c r="B30" s="377" t="s">
        <v>3371</v>
      </c>
      <c r="C30" s="378"/>
      <c r="D30" s="4"/>
      <c r="E30" s="4"/>
      <c r="F30" s="4"/>
      <c r="G30" s="4"/>
      <c r="H30" s="4"/>
      <c r="I30" s="4"/>
      <c r="J30" s="4"/>
      <c r="K30" s="4"/>
      <c r="L30" s="4"/>
      <c r="M30" s="4"/>
      <c r="N30" s="4"/>
      <c r="O30" s="4"/>
      <c r="P30" s="4"/>
      <c r="Q30" s="4"/>
    </row>
    <row r="31" spans="1:17" ht="45" hidden="1" customHeight="1" x14ac:dyDescent="0.25">
      <c r="A31" s="305" t="s">
        <v>3372</v>
      </c>
      <c r="B31" s="377" t="s">
        <v>3373</v>
      </c>
      <c r="C31" s="378"/>
      <c r="D31" s="4"/>
      <c r="E31" s="4"/>
      <c r="F31" s="4"/>
      <c r="G31" s="4"/>
      <c r="H31" s="4"/>
      <c r="I31" s="4"/>
      <c r="J31" s="4"/>
      <c r="K31" s="4"/>
      <c r="L31" s="4"/>
      <c r="M31" s="4"/>
      <c r="N31" s="4"/>
      <c r="O31" s="4"/>
      <c r="P31" s="4"/>
      <c r="Q31" s="4"/>
    </row>
    <row r="32" spans="1:17" ht="45" hidden="1" customHeight="1" x14ac:dyDescent="0.25">
      <c r="A32" s="305" t="s">
        <v>3374</v>
      </c>
      <c r="B32" s="377" t="s">
        <v>3375</v>
      </c>
      <c r="C32" s="378"/>
      <c r="D32" s="4"/>
      <c r="E32" s="4"/>
      <c r="F32" s="4"/>
      <c r="G32" s="4"/>
      <c r="H32" s="4"/>
      <c r="I32" s="4"/>
      <c r="J32" s="4"/>
      <c r="K32" s="4"/>
      <c r="L32" s="4"/>
      <c r="M32" s="4"/>
      <c r="N32" s="4"/>
      <c r="O32" s="4"/>
      <c r="P32" s="4"/>
      <c r="Q32" s="4"/>
    </row>
    <row r="33" spans="1:17" ht="72" hidden="1" customHeight="1" x14ac:dyDescent="0.25">
      <c r="A33" s="305" t="s">
        <v>3376</v>
      </c>
      <c r="B33" s="377" t="s">
        <v>3377</v>
      </c>
      <c r="C33" s="378"/>
      <c r="D33" s="4"/>
      <c r="E33" s="4"/>
      <c r="F33" s="4"/>
      <c r="G33" s="4"/>
      <c r="H33" s="4"/>
      <c r="I33" s="4"/>
      <c r="J33" s="4"/>
      <c r="K33" s="4"/>
      <c r="L33" s="4"/>
      <c r="M33" s="4"/>
      <c r="N33" s="4"/>
      <c r="O33" s="4"/>
      <c r="P33" s="4"/>
      <c r="Q33" s="4"/>
    </row>
    <row r="34" spans="1:17" ht="79.5" hidden="1" customHeight="1" x14ac:dyDescent="0.25">
      <c r="A34" s="305" t="s">
        <v>3378</v>
      </c>
      <c r="B34" s="377" t="s">
        <v>3379</v>
      </c>
      <c r="C34" s="378"/>
      <c r="D34" s="4"/>
      <c r="E34" s="4"/>
      <c r="F34" s="4"/>
      <c r="G34" s="4"/>
      <c r="H34" s="4"/>
      <c r="I34" s="4"/>
      <c r="J34" s="4"/>
      <c r="K34" s="4"/>
      <c r="L34" s="4"/>
      <c r="M34" s="4"/>
      <c r="N34" s="4"/>
      <c r="O34" s="4"/>
      <c r="P34" s="4"/>
      <c r="Q34" s="4"/>
    </row>
    <row r="35" spans="1:17" ht="70.5" hidden="1" customHeight="1" x14ac:dyDescent="0.25">
      <c r="A35" s="305" t="s">
        <v>3380</v>
      </c>
      <c r="B35" s="377" t="s">
        <v>3381</v>
      </c>
      <c r="C35" s="378"/>
      <c r="D35" s="4"/>
      <c r="E35" s="4"/>
      <c r="F35" s="4"/>
      <c r="G35" s="4"/>
      <c r="H35" s="4"/>
      <c r="I35" s="4"/>
      <c r="J35" s="4"/>
      <c r="K35" s="4"/>
      <c r="L35" s="4"/>
      <c r="M35" s="4"/>
      <c r="N35" s="4"/>
      <c r="O35" s="4"/>
      <c r="P35" s="4"/>
      <c r="Q35" s="4"/>
    </row>
    <row r="36" spans="1:17" ht="45.75" hidden="1" customHeight="1" x14ac:dyDescent="0.25">
      <c r="A36" s="305" t="s">
        <v>3382</v>
      </c>
      <c r="B36" s="377" t="s">
        <v>3383</v>
      </c>
      <c r="C36" s="378"/>
      <c r="D36" s="4"/>
      <c r="E36" s="4"/>
      <c r="F36" s="4"/>
      <c r="G36" s="4"/>
      <c r="H36" s="4"/>
      <c r="I36" s="4"/>
      <c r="J36" s="4"/>
      <c r="K36" s="4"/>
      <c r="L36" s="4"/>
      <c r="M36" s="4"/>
      <c r="N36" s="4"/>
      <c r="O36" s="4"/>
      <c r="P36" s="4"/>
      <c r="Q36" s="4"/>
    </row>
    <row r="37" spans="1:17" ht="54.75" hidden="1" customHeight="1" x14ac:dyDescent="0.25">
      <c r="A37" s="305" t="s">
        <v>3384</v>
      </c>
      <c r="B37" s="377" t="s">
        <v>3385</v>
      </c>
      <c r="C37" s="378"/>
      <c r="D37" s="4"/>
      <c r="E37" s="4"/>
      <c r="F37" s="4"/>
      <c r="G37" s="4"/>
      <c r="H37" s="4"/>
      <c r="I37" s="4"/>
      <c r="J37" s="4"/>
      <c r="K37" s="4"/>
      <c r="L37" s="4"/>
      <c r="M37" s="4"/>
      <c r="N37" s="4"/>
      <c r="O37" s="4"/>
      <c r="P37" s="4"/>
      <c r="Q37" s="4"/>
    </row>
    <row r="38" spans="1:17" ht="37.5" hidden="1" customHeight="1" x14ac:dyDescent="0.25">
      <c r="A38" s="305" t="s">
        <v>3386</v>
      </c>
      <c r="B38" s="377" t="s">
        <v>3387</v>
      </c>
      <c r="C38" s="378"/>
      <c r="D38" s="4"/>
      <c r="E38" s="4"/>
      <c r="F38" s="4"/>
      <c r="G38" s="4"/>
      <c r="H38" s="4"/>
      <c r="I38" s="4"/>
      <c r="J38" s="4"/>
      <c r="K38" s="4"/>
      <c r="L38" s="4"/>
      <c r="M38" s="4"/>
      <c r="N38" s="4"/>
      <c r="O38" s="4"/>
      <c r="P38" s="4"/>
      <c r="Q38" s="4"/>
    </row>
    <row r="39" spans="1:17" ht="61.5" hidden="1" customHeight="1" x14ac:dyDescent="0.25">
      <c r="A39" s="305" t="s">
        <v>3388</v>
      </c>
      <c r="B39" s="377" t="s">
        <v>3389</v>
      </c>
      <c r="C39" s="378"/>
      <c r="D39" s="4"/>
      <c r="E39" s="4"/>
      <c r="F39" s="4"/>
      <c r="G39" s="4"/>
      <c r="H39" s="4"/>
      <c r="I39" s="4"/>
      <c r="J39" s="4"/>
      <c r="K39" s="4"/>
      <c r="L39" s="4"/>
      <c r="M39" s="4"/>
      <c r="N39" s="4"/>
      <c r="O39" s="4"/>
      <c r="P39" s="4"/>
      <c r="Q39" s="4"/>
    </row>
    <row r="40" spans="1:17" ht="53.25" hidden="1" customHeight="1" x14ac:dyDescent="0.25">
      <c r="A40" s="305" t="s">
        <v>3390</v>
      </c>
      <c r="B40" s="377" t="s">
        <v>3391</v>
      </c>
      <c r="C40" s="378"/>
      <c r="D40" s="4"/>
      <c r="E40" s="4"/>
      <c r="F40" s="4"/>
      <c r="G40" s="4"/>
      <c r="H40" s="4"/>
      <c r="I40" s="4"/>
      <c r="J40" s="4"/>
      <c r="K40" s="4"/>
      <c r="L40" s="4"/>
      <c r="M40" s="4"/>
      <c r="N40" s="4"/>
      <c r="O40" s="4"/>
      <c r="P40" s="4"/>
      <c r="Q40" s="4"/>
    </row>
    <row r="41" spans="1:17" ht="73.5" hidden="1" customHeight="1" x14ac:dyDescent="0.25">
      <c r="A41" s="305" t="s">
        <v>3392</v>
      </c>
      <c r="B41" s="377" t="s">
        <v>3393</v>
      </c>
      <c r="C41" s="378"/>
      <c r="D41" s="4"/>
      <c r="E41" s="4"/>
      <c r="F41" s="4"/>
      <c r="G41" s="4"/>
      <c r="H41" s="4"/>
      <c r="I41" s="4"/>
      <c r="J41" s="4"/>
      <c r="K41" s="4"/>
      <c r="L41" s="4"/>
      <c r="M41" s="4"/>
      <c r="N41" s="4"/>
      <c r="O41" s="4"/>
      <c r="P41" s="4"/>
      <c r="Q41" s="4"/>
    </row>
    <row r="42" spans="1:17" ht="57.75" hidden="1" customHeight="1" x14ac:dyDescent="0.25">
      <c r="A42" s="305" t="s">
        <v>3394</v>
      </c>
      <c r="B42" s="377" t="s">
        <v>3395</v>
      </c>
      <c r="C42" s="378"/>
      <c r="D42" s="4"/>
      <c r="E42" s="4"/>
      <c r="F42" s="4"/>
      <c r="G42" s="4"/>
      <c r="H42" s="4"/>
      <c r="I42" s="4"/>
      <c r="J42" s="4"/>
      <c r="K42" s="4"/>
      <c r="L42" s="4"/>
      <c r="M42" s="4"/>
      <c r="N42" s="4"/>
      <c r="O42" s="4"/>
      <c r="P42" s="4"/>
      <c r="Q42" s="4"/>
    </row>
    <row r="43" spans="1:17" ht="84" hidden="1" customHeight="1" x14ac:dyDescent="0.25">
      <c r="A43" s="305" t="s">
        <v>3396</v>
      </c>
      <c r="B43" s="377" t="s">
        <v>3397</v>
      </c>
      <c r="C43" s="378"/>
      <c r="D43" s="4"/>
      <c r="E43" s="4"/>
      <c r="F43" s="4"/>
      <c r="G43" s="4"/>
      <c r="H43" s="4"/>
      <c r="I43" s="4"/>
      <c r="J43" s="4"/>
      <c r="K43" s="4"/>
      <c r="L43" s="4"/>
      <c r="M43" s="4"/>
      <c r="N43" s="4"/>
      <c r="O43" s="4"/>
      <c r="P43" s="4"/>
      <c r="Q43" s="4"/>
    </row>
    <row r="44" spans="1:17" ht="48" hidden="1" customHeight="1" x14ac:dyDescent="0.25">
      <c r="A44" s="305" t="s">
        <v>3398</v>
      </c>
      <c r="B44" s="377" t="s">
        <v>3399</v>
      </c>
      <c r="C44" s="378"/>
      <c r="D44" s="4"/>
      <c r="E44" s="4"/>
      <c r="F44" s="4"/>
      <c r="G44" s="4"/>
      <c r="H44" s="4"/>
      <c r="I44" s="4"/>
      <c r="J44" s="4"/>
      <c r="K44" s="4"/>
      <c r="L44" s="4"/>
      <c r="M44" s="4"/>
      <c r="N44" s="4"/>
      <c r="O44" s="4"/>
      <c r="P44" s="4"/>
      <c r="Q44" s="4"/>
    </row>
    <row r="45" spans="1:17" ht="57" hidden="1" customHeight="1" x14ac:dyDescent="0.25">
      <c r="A45" s="305" t="s">
        <v>3400</v>
      </c>
      <c r="B45" s="377" t="s">
        <v>3401</v>
      </c>
      <c r="C45" s="378"/>
      <c r="D45" s="4"/>
      <c r="E45" s="4"/>
      <c r="F45" s="4"/>
      <c r="G45" s="4"/>
      <c r="H45" s="4"/>
      <c r="I45" s="4"/>
      <c r="J45" s="4"/>
      <c r="K45" s="4"/>
      <c r="L45" s="4"/>
      <c r="M45" s="4"/>
      <c r="N45" s="4"/>
      <c r="O45" s="4"/>
      <c r="P45" s="4"/>
      <c r="Q45" s="4"/>
    </row>
    <row r="46" spans="1:17" ht="73.5" hidden="1" customHeight="1" x14ac:dyDescent="0.25">
      <c r="A46" s="305" t="s">
        <v>3402</v>
      </c>
      <c r="B46" s="382" t="s">
        <v>3403</v>
      </c>
      <c r="C46" s="378"/>
      <c r="D46" s="41"/>
      <c r="E46" s="4"/>
      <c r="F46" s="4"/>
      <c r="G46" s="4"/>
      <c r="H46" s="4"/>
      <c r="I46" s="4"/>
      <c r="J46" s="4"/>
      <c r="K46" s="4"/>
      <c r="L46" s="4"/>
      <c r="M46" s="4"/>
      <c r="N46" s="4"/>
      <c r="O46" s="4"/>
      <c r="P46" s="4"/>
      <c r="Q46" s="4"/>
    </row>
    <row r="47" spans="1:17" ht="66" hidden="1" customHeight="1" x14ac:dyDescent="0.25">
      <c r="A47" s="46" t="s">
        <v>3404</v>
      </c>
      <c r="B47" s="383" t="s">
        <v>3405</v>
      </c>
      <c r="C47" s="383"/>
      <c r="D47" s="4"/>
      <c r="E47" s="4"/>
      <c r="F47" s="4"/>
      <c r="G47" s="4"/>
      <c r="H47" s="4"/>
      <c r="I47" s="4"/>
      <c r="J47" s="4"/>
      <c r="K47" s="4"/>
      <c r="L47" s="4"/>
      <c r="M47" s="4"/>
      <c r="N47" s="4"/>
      <c r="O47" s="4"/>
      <c r="P47" s="4"/>
      <c r="Q47" s="4"/>
    </row>
    <row r="48" spans="1:17" ht="123.75" customHeight="1" x14ac:dyDescent="0.25">
      <c r="A48" s="267" t="s">
        <v>3406</v>
      </c>
      <c r="B48" s="381" t="s">
        <v>3407</v>
      </c>
      <c r="C48" s="380"/>
      <c r="D48" s="4"/>
      <c r="E48" s="4"/>
      <c r="F48" s="4"/>
      <c r="G48" s="4"/>
      <c r="H48" s="4"/>
      <c r="I48" s="4"/>
      <c r="J48" s="4"/>
      <c r="K48" s="4"/>
      <c r="L48" s="4"/>
      <c r="M48" s="4"/>
      <c r="N48" s="4"/>
      <c r="O48" s="4"/>
      <c r="P48" s="4"/>
      <c r="Q48" s="4"/>
    </row>
    <row r="49" spans="1:17" ht="34.5" customHeight="1" x14ac:dyDescent="0.25">
      <c r="A49" s="267" t="s">
        <v>3408</v>
      </c>
      <c r="B49" s="379" t="s">
        <v>3409</v>
      </c>
      <c r="C49" s="380"/>
      <c r="D49" s="4"/>
      <c r="E49" s="4"/>
      <c r="F49" s="4"/>
      <c r="G49" s="4"/>
      <c r="H49" s="4"/>
      <c r="I49" s="4"/>
      <c r="J49" s="4"/>
      <c r="K49" s="4"/>
      <c r="L49" s="4"/>
      <c r="M49" s="4"/>
      <c r="N49" s="4"/>
      <c r="O49" s="4"/>
      <c r="P49" s="4"/>
      <c r="Q49" s="4"/>
    </row>
    <row r="50" spans="1:17" ht="34.5" customHeight="1" x14ac:dyDescent="0.25">
      <c r="A50" s="267" t="s">
        <v>3410</v>
      </c>
      <c r="B50" s="379" t="s">
        <v>3411</v>
      </c>
      <c r="C50" s="380"/>
      <c r="D50" s="4"/>
      <c r="E50" s="4"/>
      <c r="F50" s="4"/>
      <c r="G50" s="4"/>
      <c r="H50" s="4"/>
      <c r="I50" s="4"/>
      <c r="J50" s="4"/>
      <c r="K50" s="4"/>
      <c r="L50" s="4"/>
      <c r="M50" s="4"/>
      <c r="N50" s="4"/>
      <c r="O50" s="4"/>
      <c r="P50" s="4"/>
      <c r="Q50" s="4"/>
    </row>
    <row r="51" spans="1:17" ht="31.5" customHeight="1" x14ac:dyDescent="0.25">
      <c r="A51" s="306" t="s">
        <v>3412</v>
      </c>
      <c r="B51" s="377" t="s">
        <v>3413</v>
      </c>
      <c r="C51" s="378"/>
      <c r="D51" s="4"/>
      <c r="E51" s="4"/>
      <c r="F51" s="4"/>
      <c r="G51" s="4"/>
      <c r="H51" s="4"/>
      <c r="I51" s="4"/>
      <c r="J51" s="4"/>
      <c r="K51" s="4"/>
      <c r="L51" s="4"/>
      <c r="M51" s="4"/>
      <c r="N51" s="4"/>
      <c r="O51" s="4"/>
      <c r="P51" s="4"/>
      <c r="Q51" s="4"/>
    </row>
    <row r="52" spans="1:17" ht="31.5" customHeight="1" x14ac:dyDescent="0.25">
      <c r="A52" s="306" t="s">
        <v>3414</v>
      </c>
      <c r="B52" s="377" t="s">
        <v>3415</v>
      </c>
      <c r="C52" s="378"/>
      <c r="D52" s="4"/>
      <c r="E52" s="4"/>
      <c r="F52" s="4"/>
      <c r="G52" s="4"/>
      <c r="H52" s="4"/>
      <c r="I52" s="4"/>
      <c r="J52" s="4"/>
      <c r="K52" s="4"/>
      <c r="L52" s="4"/>
      <c r="M52" s="4"/>
      <c r="N52" s="4"/>
      <c r="O52" s="4"/>
      <c r="P52" s="4"/>
      <c r="Q52" s="4"/>
    </row>
    <row r="53" spans="1:17" ht="31.5" customHeight="1" x14ac:dyDescent="0.25">
      <c r="A53" s="306" t="s">
        <v>3416</v>
      </c>
      <c r="B53" s="375" t="s">
        <v>3417</v>
      </c>
      <c r="C53" s="376"/>
      <c r="D53" s="4"/>
      <c r="E53" s="4"/>
      <c r="F53" s="4"/>
      <c r="G53" s="4"/>
      <c r="H53" s="4"/>
      <c r="I53" s="4"/>
      <c r="J53" s="4"/>
      <c r="K53" s="4"/>
      <c r="L53" s="4"/>
      <c r="M53" s="4"/>
      <c r="N53" s="4"/>
      <c r="O53" s="4"/>
      <c r="P53" s="4"/>
      <c r="Q53" s="4"/>
    </row>
    <row r="54" spans="1:17" ht="31.5" customHeight="1" x14ac:dyDescent="0.25">
      <c r="A54" s="306" t="s">
        <v>3418</v>
      </c>
      <c r="B54" s="375" t="s">
        <v>3419</v>
      </c>
      <c r="C54" s="376"/>
      <c r="D54" s="4"/>
      <c r="E54" s="4"/>
      <c r="F54" s="4"/>
      <c r="G54" s="4"/>
      <c r="H54" s="4"/>
      <c r="I54" s="4"/>
      <c r="J54" s="4"/>
      <c r="K54" s="4"/>
      <c r="L54" s="4"/>
      <c r="M54" s="4"/>
      <c r="N54" s="4"/>
      <c r="O54" s="4"/>
      <c r="P54" s="4"/>
      <c r="Q54" s="4"/>
    </row>
    <row r="55" spans="1:17" ht="54.6" customHeight="1" x14ac:dyDescent="0.25">
      <c r="A55" s="306" t="s">
        <v>3420</v>
      </c>
      <c r="B55" s="375" t="s">
        <v>3421</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6"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35038</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2087417.35</v>
      </c>
      <c r="I16" s="170">
        <f>'PR-RAS'!E6</f>
        <v>2763020.96</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1556204.14</v>
      </c>
      <c r="I17" s="170">
        <f>'PR-RAS'!E151</f>
        <v>2557107.9900000002</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169519.08000000048</v>
      </c>
      <c r="I18" s="170">
        <f>'PR-RAS'!E645</f>
        <v>244062.91999999931</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6879990.0500000007</v>
      </c>
      <c r="I20" s="173">
        <f>BILANCA!E7</f>
        <v>7669718.8400000008</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1287327.3499999999</v>
      </c>
      <c r="I21" s="175">
        <f>BILANCA!E68</f>
        <v>1465991.7499999998</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196119.99</v>
      </c>
      <c r="I22" s="175">
        <f>BILANCA!E176</f>
        <v>300875.32</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7971197.4100000001</v>
      </c>
      <c r="I23" s="177">
        <f>BILANCA!E237</f>
        <v>8834835.2699999996</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325166.58999999997</v>
      </c>
      <c r="I24" s="173">
        <f>'RAS-funkcijski'!E5</f>
        <v>503680.69999999995</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64316.58</v>
      </c>
      <c r="I25" s="175">
        <f>'RAS-funkcijski'!E35</f>
        <v>111642.38</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13811.82</v>
      </c>
      <c r="I26" s="175">
        <f>'RAS-funkcijski'!E88</f>
        <v>130213.61</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55042.409999999996</v>
      </c>
      <c r="I27" s="175">
        <f>'RAS-funkcijski'!E114</f>
        <v>115609.60999999999</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2186117.8899999997</v>
      </c>
      <c r="I28" s="179">
        <f>'RAS-funkcijski'!E141</f>
        <v>3389305.93</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0</v>
      </c>
      <c r="I29" s="173">
        <f>'P-VRIO'!E5</f>
        <v>76541.62000000001</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0</v>
      </c>
      <c r="I30" s="175">
        <f>'P-VRIO'!E22</f>
        <v>72823.490000000005</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1355.57</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1355.57</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186027.29</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290685.1100000008</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56544.460000000006</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234140.65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65"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2087417.35</v>
      </c>
      <c r="E6" s="51">
        <f>E7+E44+E50+E82+E106+E124+E133+E139</f>
        <v>2763020.96</v>
      </c>
      <c r="F6" s="52">
        <f t="shared" ref="F6:F131" si="0">IF(D6&lt;&gt;0,IF(E6/D6&gt;=100,"&gt;&gt;100",E6/D6*100),"-")</f>
        <v>132.36552623269131</v>
      </c>
    </row>
    <row r="7" spans="1:25" ht="12.75" customHeight="1" x14ac:dyDescent="0.2">
      <c r="A7" s="53">
        <v>61</v>
      </c>
      <c r="B7" s="294" t="s">
        <v>60</v>
      </c>
      <c r="C7" s="50" t="s">
        <v>61</v>
      </c>
      <c r="D7" s="51">
        <f t="shared" ref="D7:E7" si="1">D8+D17+D23+D29+D37+D40</f>
        <v>1272814.3400000001</v>
      </c>
      <c r="E7" s="51">
        <f t="shared" si="1"/>
        <v>1423959.9299999997</v>
      </c>
      <c r="F7" s="52">
        <f t="shared" si="0"/>
        <v>111.87491256580277</v>
      </c>
    </row>
    <row r="8" spans="1:25" ht="12.75" customHeight="1" x14ac:dyDescent="0.2">
      <c r="A8" s="53">
        <v>611</v>
      </c>
      <c r="B8" s="85" t="s">
        <v>62</v>
      </c>
      <c r="C8" s="50" t="s">
        <v>63</v>
      </c>
      <c r="D8" s="51">
        <f t="shared" ref="D8:E8" si="2">SUM(D9:D14)-D15-D16</f>
        <v>732873.79</v>
      </c>
      <c r="E8" s="51">
        <f t="shared" si="2"/>
        <v>943578.80999999982</v>
      </c>
      <c r="F8" s="52">
        <f t="shared" si="0"/>
        <v>128.75051924015455</v>
      </c>
    </row>
    <row r="9" spans="1:25" ht="12.75" customHeight="1" x14ac:dyDescent="0.2">
      <c r="A9" s="53">
        <v>6111</v>
      </c>
      <c r="B9" s="85" t="s">
        <v>64</v>
      </c>
      <c r="C9" s="50" t="s">
        <v>65</v>
      </c>
      <c r="D9" s="242">
        <v>598476.5</v>
      </c>
      <c r="E9" s="242">
        <v>874257.39</v>
      </c>
      <c r="F9" s="52">
        <f t="shared" si="0"/>
        <v>146.08048770503103</v>
      </c>
    </row>
    <row r="10" spans="1:25" ht="12.75" customHeight="1" x14ac:dyDescent="0.2">
      <c r="A10" s="53">
        <v>6112</v>
      </c>
      <c r="B10" s="85" t="s">
        <v>66</v>
      </c>
      <c r="C10" s="50" t="s">
        <v>67</v>
      </c>
      <c r="D10" s="242">
        <v>43552.18</v>
      </c>
      <c r="E10" s="242">
        <v>67369.570000000007</v>
      </c>
      <c r="F10" s="52">
        <f t="shared" si="0"/>
        <v>154.6870214074244</v>
      </c>
    </row>
    <row r="11" spans="1:25" ht="12.75" customHeight="1" x14ac:dyDescent="0.2">
      <c r="A11" s="53">
        <v>6113</v>
      </c>
      <c r="B11" s="85" t="s">
        <v>68</v>
      </c>
      <c r="C11" s="50" t="s">
        <v>69</v>
      </c>
      <c r="D11" s="242">
        <v>54753.120000000003</v>
      </c>
      <c r="E11" s="242">
        <v>62712.47</v>
      </c>
      <c r="F11" s="52">
        <f t="shared" si="0"/>
        <v>114.53679717247162</v>
      </c>
    </row>
    <row r="12" spans="1:25" ht="12.75" customHeight="1" x14ac:dyDescent="0.2">
      <c r="A12" s="53">
        <v>6114</v>
      </c>
      <c r="B12" s="85" t="s">
        <v>70</v>
      </c>
      <c r="C12" s="50" t="s">
        <v>71</v>
      </c>
      <c r="D12" s="242">
        <v>124845.7</v>
      </c>
      <c r="E12" s="242">
        <v>29114.32</v>
      </c>
      <c r="F12" s="52">
        <f t="shared" si="0"/>
        <v>23.320242507351075</v>
      </c>
    </row>
    <row r="13" spans="1:25" ht="12.75" customHeight="1" x14ac:dyDescent="0.2">
      <c r="A13" s="53">
        <v>6115</v>
      </c>
      <c r="B13" s="85" t="s">
        <v>72</v>
      </c>
      <c r="C13" s="50" t="s">
        <v>73</v>
      </c>
      <c r="D13" s="242">
        <v>0</v>
      </c>
      <c r="E13" s="242">
        <v>64225.26</v>
      </c>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88753.71</v>
      </c>
      <c r="E15" s="242">
        <v>154100.20000000001</v>
      </c>
      <c r="F15" s="52">
        <f t="shared" si="0"/>
        <v>173.62677008093522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529678.68999999994</v>
      </c>
      <c r="E23" s="51">
        <f t="shared" si="4"/>
        <v>468727.85</v>
      </c>
      <c r="F23" s="52">
        <f t="shared" si="0"/>
        <v>88.492865363339419</v>
      </c>
    </row>
    <row r="24" spans="1:6" ht="12.75" customHeight="1" x14ac:dyDescent="0.2">
      <c r="A24" s="53">
        <v>6131</v>
      </c>
      <c r="B24" s="85" t="s">
        <v>94</v>
      </c>
      <c r="C24" s="50" t="s">
        <v>95</v>
      </c>
      <c r="D24" s="242">
        <v>86152.56</v>
      </c>
      <c r="E24" s="242">
        <v>111610.4</v>
      </c>
      <c r="F24" s="52">
        <f t="shared" si="0"/>
        <v>129.54971970652991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443526.13</v>
      </c>
      <c r="E27" s="242">
        <v>357117.45</v>
      </c>
      <c r="F27" s="52">
        <f t="shared" si="0"/>
        <v>80.517792717195718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10261.86</v>
      </c>
      <c r="E29" s="51">
        <f t="shared" si="5"/>
        <v>11653.27</v>
      </c>
      <c r="F29" s="52">
        <f t="shared" si="0"/>
        <v>113.55904290255371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10261.86</v>
      </c>
      <c r="E31" s="242">
        <v>11653.27</v>
      </c>
      <c r="F31" s="52">
        <f t="shared" si="0"/>
        <v>113.55904290255371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363970.26</v>
      </c>
      <c r="E50" s="51">
        <f>E51+E54+E59+E62+E65+E68+E71+E74+E77</f>
        <v>621978.42000000004</v>
      </c>
      <c r="F50" s="52">
        <f t="shared" si="0"/>
        <v>170.88715435156706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363970.26</v>
      </c>
      <c r="E59" s="51">
        <f t="shared" si="12"/>
        <v>545276.56000000006</v>
      </c>
      <c r="F59" s="52">
        <f t="shared" si="0"/>
        <v>149.81349300352178</v>
      </c>
    </row>
    <row r="60" spans="1:6" ht="12" x14ac:dyDescent="0.2">
      <c r="A60" s="53">
        <v>6331</v>
      </c>
      <c r="B60" s="86" t="s">
        <v>166</v>
      </c>
      <c r="C60" s="50" t="s">
        <v>167</v>
      </c>
      <c r="D60" s="242">
        <v>350697.98</v>
      </c>
      <c r="E60" s="242">
        <v>479576.56</v>
      </c>
      <c r="F60" s="52">
        <f t="shared" si="0"/>
        <v>136.74916519336668</v>
      </c>
    </row>
    <row r="61" spans="1:6" ht="12" x14ac:dyDescent="0.2">
      <c r="A61" s="53">
        <v>6332</v>
      </c>
      <c r="B61" s="86" t="s">
        <v>168</v>
      </c>
      <c r="C61" s="50" t="s">
        <v>169</v>
      </c>
      <c r="D61" s="242">
        <v>13272.28</v>
      </c>
      <c r="E61" s="242">
        <v>65700</v>
      </c>
      <c r="F61" s="52">
        <f t="shared" si="0"/>
        <v>495.01668138405756</v>
      </c>
    </row>
    <row r="62" spans="1:6" ht="12.75" customHeight="1" x14ac:dyDescent="0.2">
      <c r="A62" s="53">
        <v>634</v>
      </c>
      <c r="B62" s="85" t="s">
        <v>170</v>
      </c>
      <c r="C62" s="50" t="s">
        <v>171</v>
      </c>
      <c r="D62" s="51">
        <f t="shared" ref="D62:E62" si="13">SUM(D63:D64)</f>
        <v>0</v>
      </c>
      <c r="E62" s="51">
        <f t="shared" si="13"/>
        <v>76701.86</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76701.86</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43391.299999999996</v>
      </c>
      <c r="E82" s="51">
        <f t="shared" si="19"/>
        <v>74019.989999999991</v>
      </c>
      <c r="F82" s="52">
        <f t="shared" si="0"/>
        <v>170.58716839550786</v>
      </c>
    </row>
    <row r="83" spans="1:6" ht="12.75" customHeight="1" x14ac:dyDescent="0.2">
      <c r="A83" s="53">
        <v>641</v>
      </c>
      <c r="B83" s="85" t="s">
        <v>212</v>
      </c>
      <c r="C83" s="50" t="s">
        <v>213</v>
      </c>
      <c r="D83" s="51">
        <f t="shared" ref="D83:E83" si="20">SUM(D84:D90)</f>
        <v>1005.64</v>
      </c>
      <c r="E83" s="51">
        <f t="shared" si="20"/>
        <v>2556.8199999999997</v>
      </c>
      <c r="F83" s="52">
        <f t="shared" si="0"/>
        <v>254.2480410484865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5.27</v>
      </c>
      <c r="E85" s="242">
        <v>43.97</v>
      </c>
      <c r="F85" s="52">
        <f t="shared" si="0"/>
        <v>834.34535104364329</v>
      </c>
    </row>
    <row r="86" spans="1:6" ht="12.75" customHeight="1" x14ac:dyDescent="0.2">
      <c r="A86" s="53">
        <v>6414</v>
      </c>
      <c r="B86" s="85" t="s">
        <v>218</v>
      </c>
      <c r="C86" s="50" t="s">
        <v>219</v>
      </c>
      <c r="D86" s="242">
        <v>1000.37</v>
      </c>
      <c r="E86" s="242">
        <v>2505.1799999999998</v>
      </c>
      <c r="F86" s="52">
        <f t="shared" si="0"/>
        <v>250.42534262322937</v>
      </c>
    </row>
    <row r="87" spans="1:6" ht="12.75" customHeight="1" x14ac:dyDescent="0.2">
      <c r="A87" s="53">
        <v>6415</v>
      </c>
      <c r="B87" s="85" t="s">
        <v>220</v>
      </c>
      <c r="C87" s="50" t="s">
        <v>221</v>
      </c>
      <c r="D87" s="242">
        <v>0</v>
      </c>
      <c r="E87" s="242">
        <v>7.67</v>
      </c>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42385.659999999996</v>
      </c>
      <c r="E91" s="51">
        <f t="shared" si="21"/>
        <v>71463.17</v>
      </c>
      <c r="F91" s="52">
        <f t="shared" si="0"/>
        <v>168.6022348124342</v>
      </c>
    </row>
    <row r="92" spans="1:6" ht="12.75" customHeight="1" x14ac:dyDescent="0.2">
      <c r="A92" s="53">
        <v>6421</v>
      </c>
      <c r="B92" s="85" t="s">
        <v>230</v>
      </c>
      <c r="C92" s="50" t="s">
        <v>231</v>
      </c>
      <c r="D92" s="242">
        <v>18567.919999999998</v>
      </c>
      <c r="E92" s="242">
        <v>16985.349999999999</v>
      </c>
      <c r="F92" s="52">
        <f t="shared" si="0"/>
        <v>91.476859012748861</v>
      </c>
    </row>
    <row r="93" spans="1:6" ht="12.75" customHeight="1" x14ac:dyDescent="0.2">
      <c r="A93" s="53">
        <v>6422</v>
      </c>
      <c r="B93" s="85" t="s">
        <v>232</v>
      </c>
      <c r="C93" s="50" t="s">
        <v>233</v>
      </c>
      <c r="D93" s="242">
        <v>23212.44</v>
      </c>
      <c r="E93" s="242">
        <v>53808.9</v>
      </c>
      <c r="F93" s="52">
        <f t="shared" si="0"/>
        <v>231.81061534246291</v>
      </c>
    </row>
    <row r="94" spans="1:6" ht="12.75" customHeight="1" x14ac:dyDescent="0.2">
      <c r="A94" s="53">
        <v>6423</v>
      </c>
      <c r="B94" s="85" t="s">
        <v>234</v>
      </c>
      <c r="C94" s="50" t="s">
        <v>235</v>
      </c>
      <c r="D94" s="242">
        <v>8.0299999999999994</v>
      </c>
      <c r="E94" s="242">
        <v>9.27</v>
      </c>
      <c r="F94" s="52">
        <f t="shared" si="0"/>
        <v>115.44209215442092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597.27</v>
      </c>
      <c r="E97" s="242">
        <v>659.65</v>
      </c>
      <c r="F97" s="52">
        <f t="shared" si="0"/>
        <v>110.44418772079629</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395570.44999999995</v>
      </c>
      <c r="E106" s="51">
        <f t="shared" si="23"/>
        <v>621754.91</v>
      </c>
      <c r="F106" s="52">
        <f t="shared" si="0"/>
        <v>157.17931154867614</v>
      </c>
    </row>
    <row r="107" spans="1:6" ht="12.75" customHeight="1" x14ac:dyDescent="0.2">
      <c r="A107" s="53">
        <v>651</v>
      </c>
      <c r="B107" s="85" t="s">
        <v>260</v>
      </c>
      <c r="C107" s="50" t="s">
        <v>261</v>
      </c>
      <c r="D107" s="51">
        <f t="shared" ref="D107:E107" si="24">SUM(D108:D111)</f>
        <v>73450.060000000012</v>
      </c>
      <c r="E107" s="51">
        <f t="shared" si="24"/>
        <v>46344.450000000004</v>
      </c>
      <c r="F107" s="52">
        <f t="shared" si="0"/>
        <v>63.09654478158356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66.349999999999994</v>
      </c>
      <c r="E110" s="242">
        <v>79.650000000000006</v>
      </c>
      <c r="F110" s="52">
        <f t="shared" si="0"/>
        <v>120.04521477015825</v>
      </c>
    </row>
    <row r="111" spans="1:6" ht="12.75" customHeight="1" x14ac:dyDescent="0.2">
      <c r="A111" s="53">
        <v>6514</v>
      </c>
      <c r="B111" s="85" t="s">
        <v>268</v>
      </c>
      <c r="C111" s="50" t="s">
        <v>269</v>
      </c>
      <c r="D111" s="242">
        <v>73383.710000000006</v>
      </c>
      <c r="E111" s="242">
        <v>46264.800000000003</v>
      </c>
      <c r="F111" s="52">
        <f t="shared" si="0"/>
        <v>63.045054549572377</v>
      </c>
    </row>
    <row r="112" spans="1:6" ht="12.75" customHeight="1" x14ac:dyDescent="0.2">
      <c r="A112" s="53">
        <v>652</v>
      </c>
      <c r="B112" s="85" t="s">
        <v>270</v>
      </c>
      <c r="C112" s="50" t="s">
        <v>271</v>
      </c>
      <c r="D112" s="51">
        <f t="shared" ref="D112:E112" si="25">SUM(D113:D119)</f>
        <v>109073.92</v>
      </c>
      <c r="E112" s="51">
        <f t="shared" si="25"/>
        <v>17055.52</v>
      </c>
      <c r="F112" s="52">
        <f t="shared" si="0"/>
        <v>15.636661816133499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225.72</v>
      </c>
      <c r="E114" s="242">
        <v>442.56</v>
      </c>
      <c r="F114" s="52">
        <f t="shared" si="0"/>
        <v>196.06592238171186</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108848.2</v>
      </c>
      <c r="E117" s="242">
        <v>16612.96</v>
      </c>
      <c r="F117" s="52">
        <f t="shared" si="0"/>
        <v>15.262503192519489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213046.46999999997</v>
      </c>
      <c r="E120" s="51">
        <f t="shared" si="26"/>
        <v>558354.94000000006</v>
      </c>
      <c r="F120" s="52">
        <f t="shared" si="0"/>
        <v>262.08129146659888</v>
      </c>
    </row>
    <row r="121" spans="1:6" ht="12.75" customHeight="1" x14ac:dyDescent="0.2">
      <c r="A121" s="53">
        <v>6531</v>
      </c>
      <c r="B121" s="85" t="s">
        <v>288</v>
      </c>
      <c r="C121" s="50" t="s">
        <v>289</v>
      </c>
      <c r="D121" s="242">
        <v>32146.11</v>
      </c>
      <c r="E121" s="242">
        <v>211544.6</v>
      </c>
      <c r="F121" s="52">
        <f t="shared" si="0"/>
        <v>658.0721586530999</v>
      </c>
    </row>
    <row r="122" spans="1:6" ht="12.75" customHeight="1" x14ac:dyDescent="0.2">
      <c r="A122" s="53">
        <v>6532</v>
      </c>
      <c r="B122" s="85" t="s">
        <v>290</v>
      </c>
      <c r="C122" s="50" t="s">
        <v>291</v>
      </c>
      <c r="D122" s="242">
        <v>180900.36</v>
      </c>
      <c r="E122" s="242">
        <v>346810.34</v>
      </c>
      <c r="F122" s="52">
        <f t="shared" si="0"/>
        <v>191.71346038227898</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9830.92</v>
      </c>
      <c r="E124" s="51">
        <f t="shared" si="27"/>
        <v>11964.96</v>
      </c>
      <c r="F124" s="52">
        <f t="shared" si="0"/>
        <v>121.70742921313568</v>
      </c>
    </row>
    <row r="125" spans="1:6" ht="12.75" customHeight="1" x14ac:dyDescent="0.2">
      <c r="A125" s="53">
        <v>661</v>
      </c>
      <c r="B125" s="86" t="s">
        <v>296</v>
      </c>
      <c r="C125" s="50" t="s">
        <v>297</v>
      </c>
      <c r="D125" s="51">
        <f t="shared" ref="D125:E125" si="28">SUM(D126:D127)</f>
        <v>9830.92</v>
      </c>
      <c r="E125" s="51">
        <f t="shared" si="28"/>
        <v>11964.96</v>
      </c>
      <c r="F125" s="52">
        <f t="shared" si="0"/>
        <v>121.70742921313568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9830.92</v>
      </c>
      <c r="E127" s="242">
        <v>11964.96</v>
      </c>
      <c r="F127" s="52">
        <f t="shared" si="0"/>
        <v>121.70742921313568</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1840.0800000000002</v>
      </c>
      <c r="E139" s="51">
        <f t="shared" si="33"/>
        <v>9342.75</v>
      </c>
      <c r="F139" s="52">
        <f t="shared" si="31"/>
        <v>507.73607669231768</v>
      </c>
    </row>
    <row r="140" spans="1:6" ht="12.75" customHeight="1" x14ac:dyDescent="0.2">
      <c r="A140" s="53">
        <v>681</v>
      </c>
      <c r="B140" s="85" t="s">
        <v>326</v>
      </c>
      <c r="C140" s="50" t="s">
        <v>327</v>
      </c>
      <c r="D140" s="51">
        <f t="shared" ref="D140:E140" si="34">SUM(D141:D149)</f>
        <v>1574.63</v>
      </c>
      <c r="E140" s="51">
        <f t="shared" si="34"/>
        <v>195</v>
      </c>
      <c r="F140" s="52">
        <f t="shared" si="31"/>
        <v>12.383861605583533</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1574.63</v>
      </c>
      <c r="E149" s="242">
        <v>195</v>
      </c>
      <c r="F149" s="52">
        <f t="shared" si="31"/>
        <v>12.383861605583533</v>
      </c>
    </row>
    <row r="150" spans="1:6" ht="12.75" customHeight="1" x14ac:dyDescent="0.2">
      <c r="A150" s="53">
        <v>683</v>
      </c>
      <c r="B150" s="85" t="s">
        <v>346</v>
      </c>
      <c r="C150" s="50" t="s">
        <v>347</v>
      </c>
      <c r="D150" s="242">
        <v>265.45</v>
      </c>
      <c r="E150" s="242">
        <v>9147.75</v>
      </c>
      <c r="F150" s="52">
        <f t="shared" si="31"/>
        <v>3446.1292145413454</v>
      </c>
    </row>
    <row r="151" spans="1:6" ht="12.75" customHeight="1" x14ac:dyDescent="0.2">
      <c r="A151" s="53">
        <v>3</v>
      </c>
      <c r="B151" s="85" t="s">
        <v>348</v>
      </c>
      <c r="C151" s="50" t="s">
        <v>56</v>
      </c>
      <c r="D151" s="51">
        <f t="shared" ref="D151:E151" si="35">D152+D163+D196+D215+D224+D252+D263</f>
        <v>1556204.14</v>
      </c>
      <c r="E151" s="51">
        <f t="shared" si="35"/>
        <v>2557107.9900000002</v>
      </c>
      <c r="F151" s="52">
        <f t="shared" si="31"/>
        <v>164.31700213829274</v>
      </c>
    </row>
    <row r="152" spans="1:6" ht="12.75" customHeight="1" x14ac:dyDescent="0.2">
      <c r="A152" s="53">
        <v>31</v>
      </c>
      <c r="B152" s="85" t="s">
        <v>349</v>
      </c>
      <c r="C152" s="50" t="s">
        <v>350</v>
      </c>
      <c r="D152" s="51">
        <f t="shared" ref="D152:E152" si="36">D153+D158+D159</f>
        <v>257607.03</v>
      </c>
      <c r="E152" s="51">
        <f t="shared" si="36"/>
        <v>344452.18999999994</v>
      </c>
      <c r="F152" s="52">
        <f t="shared" si="31"/>
        <v>133.71226320958706</v>
      </c>
    </row>
    <row r="153" spans="1:6" ht="12.75" customHeight="1" x14ac:dyDescent="0.2">
      <c r="A153" s="53">
        <v>311</v>
      </c>
      <c r="B153" s="85" t="s">
        <v>351</v>
      </c>
      <c r="C153" s="50" t="s">
        <v>352</v>
      </c>
      <c r="D153" s="51">
        <f t="shared" ref="D153:E153" si="37">SUM(D154:D157)</f>
        <v>204126.15</v>
      </c>
      <c r="E153" s="51">
        <f t="shared" si="37"/>
        <v>265957.92</v>
      </c>
      <c r="F153" s="52">
        <f t="shared" si="31"/>
        <v>130.29095978148806</v>
      </c>
    </row>
    <row r="154" spans="1:6" ht="12.75" customHeight="1" x14ac:dyDescent="0.2">
      <c r="A154" s="53">
        <v>3111</v>
      </c>
      <c r="B154" s="85" t="s">
        <v>353</v>
      </c>
      <c r="C154" s="50" t="s">
        <v>354</v>
      </c>
      <c r="D154" s="242">
        <v>204126.15</v>
      </c>
      <c r="E154" s="242">
        <v>265957.92</v>
      </c>
      <c r="F154" s="52">
        <f t="shared" si="31"/>
        <v>130.29095978148806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19863.259999999998</v>
      </c>
      <c r="E158" s="242">
        <v>34611.18</v>
      </c>
      <c r="F158" s="52">
        <f t="shared" si="31"/>
        <v>174.24722829988636</v>
      </c>
    </row>
    <row r="159" spans="1:6" ht="12.75" customHeight="1" x14ac:dyDescent="0.2">
      <c r="A159" s="53">
        <v>313</v>
      </c>
      <c r="B159" s="85" t="s">
        <v>363</v>
      </c>
      <c r="C159" s="50" t="s">
        <v>364</v>
      </c>
      <c r="D159" s="51">
        <f t="shared" ref="D159:E159" si="38">SUM(D160:D162)</f>
        <v>33617.620000000003</v>
      </c>
      <c r="E159" s="51">
        <f t="shared" si="38"/>
        <v>43883.09</v>
      </c>
      <c r="F159" s="52">
        <f t="shared" si="31"/>
        <v>130.53598083386032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33617.620000000003</v>
      </c>
      <c r="E161" s="242">
        <v>43883.09</v>
      </c>
      <c r="F161" s="52">
        <f t="shared" si="31"/>
        <v>130.53598083386032</v>
      </c>
    </row>
    <row r="162" spans="1:6" ht="12.75" customHeight="1" x14ac:dyDescent="0.2">
      <c r="A162" s="53">
        <v>3133</v>
      </c>
      <c r="B162" s="85" t="s">
        <v>368</v>
      </c>
      <c r="C162" s="50" t="s">
        <v>369</v>
      </c>
      <c r="D162" s="242">
        <v>0</v>
      </c>
      <c r="E162" s="310" t="s">
        <v>3422</v>
      </c>
      <c r="F162" s="52" t="str">
        <f t="shared" si="31"/>
        <v>-</v>
      </c>
    </row>
    <row r="163" spans="1:6" ht="12.75" customHeight="1" x14ac:dyDescent="0.2">
      <c r="A163" s="53">
        <v>32</v>
      </c>
      <c r="B163" s="85" t="s">
        <v>370</v>
      </c>
      <c r="C163" s="50" t="s">
        <v>371</v>
      </c>
      <c r="D163" s="51">
        <f t="shared" ref="D163:E163" si="39">D164+D169+D177+D187+D188</f>
        <v>801572.17</v>
      </c>
      <c r="E163" s="51">
        <f t="shared" si="39"/>
        <v>1396327.49</v>
      </c>
      <c r="F163" s="52">
        <f t="shared" si="31"/>
        <v>174.19859898579062</v>
      </c>
    </row>
    <row r="164" spans="1:6" ht="12.75" customHeight="1" x14ac:dyDescent="0.2">
      <c r="A164" s="53">
        <v>321</v>
      </c>
      <c r="B164" s="85" t="s">
        <v>372</v>
      </c>
      <c r="C164" s="50" t="s">
        <v>373</v>
      </c>
      <c r="D164" s="51">
        <f t="shared" ref="D164:E164" si="40">SUM(D165:D168)</f>
        <v>5362.0400000000009</v>
      </c>
      <c r="E164" s="51">
        <f t="shared" si="40"/>
        <v>6489.59</v>
      </c>
      <c r="F164" s="52">
        <f t="shared" si="31"/>
        <v>121.02837725940125</v>
      </c>
    </row>
    <row r="165" spans="1:6" ht="12.75" customHeight="1" x14ac:dyDescent="0.2">
      <c r="A165" s="53">
        <v>3211</v>
      </c>
      <c r="B165" s="85" t="s">
        <v>374</v>
      </c>
      <c r="C165" s="50" t="s">
        <v>375</v>
      </c>
      <c r="D165" s="242">
        <v>889.81</v>
      </c>
      <c r="E165" s="242">
        <v>1152.98</v>
      </c>
      <c r="F165" s="52">
        <f t="shared" si="31"/>
        <v>129.57597689394368</v>
      </c>
    </row>
    <row r="166" spans="1:6" ht="12.75" customHeight="1" x14ac:dyDescent="0.2">
      <c r="A166" s="53">
        <v>3212</v>
      </c>
      <c r="B166" s="85" t="s">
        <v>376</v>
      </c>
      <c r="C166" s="50" t="s">
        <v>377</v>
      </c>
      <c r="D166" s="242">
        <v>3410.04</v>
      </c>
      <c r="E166" s="242">
        <v>3843.82</v>
      </c>
      <c r="F166" s="52">
        <f t="shared" si="31"/>
        <v>112.72067189827686</v>
      </c>
    </row>
    <row r="167" spans="1:6" ht="12.75" customHeight="1" x14ac:dyDescent="0.2">
      <c r="A167" s="53">
        <v>3213</v>
      </c>
      <c r="B167" s="85" t="s">
        <v>378</v>
      </c>
      <c r="C167" s="50" t="s">
        <v>379</v>
      </c>
      <c r="D167" s="242">
        <v>832.84</v>
      </c>
      <c r="E167" s="242">
        <v>1492.79</v>
      </c>
      <c r="F167" s="52">
        <f t="shared" si="31"/>
        <v>179.24091061908649</v>
      </c>
    </row>
    <row r="168" spans="1:6" ht="12.75" customHeight="1" x14ac:dyDescent="0.2">
      <c r="A168" s="53">
        <v>3214</v>
      </c>
      <c r="B168" s="85" t="s">
        <v>380</v>
      </c>
      <c r="C168" s="50" t="s">
        <v>381</v>
      </c>
      <c r="D168" s="242">
        <v>229.35</v>
      </c>
      <c r="E168" s="242"/>
      <c r="F168" s="52">
        <f t="shared" si="31"/>
        <v>0</v>
      </c>
    </row>
    <row r="169" spans="1:6" ht="12.75" customHeight="1" x14ac:dyDescent="0.2">
      <c r="A169" s="53">
        <v>322</v>
      </c>
      <c r="B169" s="85" t="s">
        <v>382</v>
      </c>
      <c r="C169" s="50" t="s">
        <v>383</v>
      </c>
      <c r="D169" s="51">
        <f t="shared" ref="D169:E169" si="41">SUM(D170:D176)</f>
        <v>237748.32</v>
      </c>
      <c r="E169" s="51">
        <f t="shared" si="41"/>
        <v>203872.71000000002</v>
      </c>
      <c r="F169" s="52">
        <f t="shared" si="31"/>
        <v>85.751482912686839</v>
      </c>
    </row>
    <row r="170" spans="1:6" ht="12.75" customHeight="1" x14ac:dyDescent="0.2">
      <c r="A170" s="53">
        <v>3221</v>
      </c>
      <c r="B170" s="85" t="s">
        <v>384</v>
      </c>
      <c r="C170" s="50" t="s">
        <v>385</v>
      </c>
      <c r="D170" s="242">
        <v>19349.55</v>
      </c>
      <c r="E170" s="242">
        <v>23055.52</v>
      </c>
      <c r="F170" s="52">
        <f t="shared" si="31"/>
        <v>119.15274515428007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143939.5</v>
      </c>
      <c r="E172" s="242">
        <v>88968.24</v>
      </c>
      <c r="F172" s="52">
        <f t="shared" si="31"/>
        <v>61.809468561444227</v>
      </c>
    </row>
    <row r="173" spans="1:6" ht="12.75" customHeight="1" x14ac:dyDescent="0.2">
      <c r="A173" s="53">
        <v>3224</v>
      </c>
      <c r="B173" s="85" t="s">
        <v>390</v>
      </c>
      <c r="C173" s="50" t="s">
        <v>391</v>
      </c>
      <c r="D173" s="242">
        <v>69198.75</v>
      </c>
      <c r="E173" s="242">
        <v>85506.01</v>
      </c>
      <c r="F173" s="52">
        <f t="shared" si="31"/>
        <v>123.56583030762837</v>
      </c>
    </row>
    <row r="174" spans="1:6" ht="12.75" customHeight="1" x14ac:dyDescent="0.2">
      <c r="A174" s="53">
        <v>3225</v>
      </c>
      <c r="B174" s="85" t="s">
        <v>392</v>
      </c>
      <c r="C174" s="50" t="s">
        <v>393</v>
      </c>
      <c r="D174" s="242">
        <v>3330.48</v>
      </c>
      <c r="E174" s="242">
        <v>2257.0300000000002</v>
      </c>
      <c r="F174" s="52">
        <f t="shared" si="31"/>
        <v>67.768910187120184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1930.04</v>
      </c>
      <c r="E176" s="242">
        <v>4085.91</v>
      </c>
      <c r="F176" s="52">
        <f t="shared" si="31"/>
        <v>211.7007937659323</v>
      </c>
    </row>
    <row r="177" spans="1:6" ht="12.75" customHeight="1" x14ac:dyDescent="0.2">
      <c r="A177" s="53">
        <v>323</v>
      </c>
      <c r="B177" s="85" t="s">
        <v>398</v>
      </c>
      <c r="C177" s="50" t="s">
        <v>399</v>
      </c>
      <c r="D177" s="51">
        <f t="shared" ref="D177:E177" si="42">SUM(D178:D186)</f>
        <v>509321.56</v>
      </c>
      <c r="E177" s="51">
        <f t="shared" si="42"/>
        <v>1037716.64</v>
      </c>
      <c r="F177" s="52">
        <f t="shared" si="31"/>
        <v>203.74488761088378</v>
      </c>
    </row>
    <row r="178" spans="1:6" ht="12.75" customHeight="1" x14ac:dyDescent="0.2">
      <c r="A178" s="53">
        <v>3231</v>
      </c>
      <c r="B178" s="85" t="s">
        <v>400</v>
      </c>
      <c r="C178" s="50" t="s">
        <v>401</v>
      </c>
      <c r="D178" s="242">
        <v>21632.71</v>
      </c>
      <c r="E178" s="242">
        <v>32927.17</v>
      </c>
      <c r="F178" s="52">
        <f t="shared" si="31"/>
        <v>152.21010220171215</v>
      </c>
    </row>
    <row r="179" spans="1:6" ht="12.75" customHeight="1" x14ac:dyDescent="0.2">
      <c r="A179" s="53">
        <v>3232</v>
      </c>
      <c r="B179" s="85" t="s">
        <v>402</v>
      </c>
      <c r="C179" s="50" t="s">
        <v>403</v>
      </c>
      <c r="D179" s="242">
        <v>172919.01</v>
      </c>
      <c r="E179" s="242">
        <v>632374.57999999996</v>
      </c>
      <c r="F179" s="52">
        <f t="shared" si="31"/>
        <v>365.70564450953077</v>
      </c>
    </row>
    <row r="180" spans="1:6" ht="12.75" customHeight="1" x14ac:dyDescent="0.2">
      <c r="A180" s="53">
        <v>3233</v>
      </c>
      <c r="B180" s="85" t="s">
        <v>404</v>
      </c>
      <c r="C180" s="50" t="s">
        <v>405</v>
      </c>
      <c r="D180" s="242">
        <v>12266.56</v>
      </c>
      <c r="E180" s="242">
        <v>13730.86</v>
      </c>
      <c r="F180" s="52">
        <f t="shared" si="31"/>
        <v>111.93733206375708</v>
      </c>
    </row>
    <row r="181" spans="1:6" ht="12.75" customHeight="1" x14ac:dyDescent="0.2">
      <c r="A181" s="53">
        <v>3234</v>
      </c>
      <c r="B181" s="85" t="s">
        <v>406</v>
      </c>
      <c r="C181" s="50" t="s">
        <v>407</v>
      </c>
      <c r="D181" s="242">
        <v>119618.36</v>
      </c>
      <c r="E181" s="242">
        <v>122431.78</v>
      </c>
      <c r="F181" s="52">
        <f t="shared" si="31"/>
        <v>102.35199680049116</v>
      </c>
    </row>
    <row r="182" spans="1:6" ht="12.75" customHeight="1" x14ac:dyDescent="0.2">
      <c r="A182" s="53">
        <v>3235</v>
      </c>
      <c r="B182" s="85" t="s">
        <v>408</v>
      </c>
      <c r="C182" s="50" t="s">
        <v>409</v>
      </c>
      <c r="D182" s="242">
        <v>19269.61</v>
      </c>
      <c r="E182" s="242">
        <v>28357.69</v>
      </c>
      <c r="F182" s="52">
        <f t="shared" si="31"/>
        <v>147.16276042950531</v>
      </c>
    </row>
    <row r="183" spans="1:6" ht="12.75" customHeight="1" x14ac:dyDescent="0.2">
      <c r="A183" s="53">
        <v>3236</v>
      </c>
      <c r="B183" s="85" t="s">
        <v>410</v>
      </c>
      <c r="C183" s="50" t="s">
        <v>411</v>
      </c>
      <c r="D183" s="242">
        <v>9730.24</v>
      </c>
      <c r="E183" s="242">
        <v>5472.29</v>
      </c>
      <c r="F183" s="52">
        <f t="shared" si="31"/>
        <v>56.240031078370109</v>
      </c>
    </row>
    <row r="184" spans="1:6" ht="12.75" customHeight="1" x14ac:dyDescent="0.2">
      <c r="A184" s="53">
        <v>3237</v>
      </c>
      <c r="B184" s="85" t="s">
        <v>412</v>
      </c>
      <c r="C184" s="50" t="s">
        <v>413</v>
      </c>
      <c r="D184" s="242">
        <v>61352.77</v>
      </c>
      <c r="E184" s="242">
        <v>76167.86</v>
      </c>
      <c r="F184" s="52">
        <f t="shared" si="31"/>
        <v>124.14738568446056</v>
      </c>
    </row>
    <row r="185" spans="1:6" ht="12.75" customHeight="1" x14ac:dyDescent="0.2">
      <c r="A185" s="53">
        <v>3238</v>
      </c>
      <c r="B185" s="85" t="s">
        <v>414</v>
      </c>
      <c r="C185" s="50" t="s">
        <v>415</v>
      </c>
      <c r="D185" s="242">
        <v>34816.620000000003</v>
      </c>
      <c r="E185" s="242">
        <v>37831.9</v>
      </c>
      <c r="F185" s="52">
        <f t="shared" si="31"/>
        <v>108.66046158415148</v>
      </c>
    </row>
    <row r="186" spans="1:6" ht="12.75" customHeight="1" x14ac:dyDescent="0.2">
      <c r="A186" s="53">
        <v>3239</v>
      </c>
      <c r="B186" s="85" t="s">
        <v>416</v>
      </c>
      <c r="C186" s="50" t="s">
        <v>417</v>
      </c>
      <c r="D186" s="242">
        <v>57715.68</v>
      </c>
      <c r="E186" s="242">
        <v>88422.51</v>
      </c>
      <c r="F186" s="52">
        <f t="shared" si="31"/>
        <v>153.20361815021496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49140.25</v>
      </c>
      <c r="E188" s="51">
        <f t="shared" si="43"/>
        <v>148248.54999999999</v>
      </c>
      <c r="F188" s="52">
        <f t="shared" si="31"/>
        <v>301.68456611433601</v>
      </c>
    </row>
    <row r="189" spans="1:6" ht="12.75" customHeight="1" x14ac:dyDescent="0.2">
      <c r="A189" s="53">
        <v>3291</v>
      </c>
      <c r="B189" s="232" t="s">
        <v>422</v>
      </c>
      <c r="C189" s="50" t="s">
        <v>423</v>
      </c>
      <c r="D189" s="242">
        <v>9561.33</v>
      </c>
      <c r="E189" s="242">
        <v>20640.87</v>
      </c>
      <c r="F189" s="52">
        <f t="shared" si="31"/>
        <v>215.87864868172107</v>
      </c>
    </row>
    <row r="190" spans="1:6" ht="12.75" customHeight="1" x14ac:dyDescent="0.2">
      <c r="A190" s="53">
        <v>3292</v>
      </c>
      <c r="B190" s="85" t="s">
        <v>424</v>
      </c>
      <c r="C190" s="50" t="s">
        <v>425</v>
      </c>
      <c r="D190" s="242">
        <v>6331.87</v>
      </c>
      <c r="E190" s="242">
        <v>9337.99</v>
      </c>
      <c r="F190" s="52">
        <f t="shared" si="31"/>
        <v>147.47602209142008</v>
      </c>
    </row>
    <row r="191" spans="1:6" ht="12.75" customHeight="1" x14ac:dyDescent="0.2">
      <c r="A191" s="53">
        <v>3293</v>
      </c>
      <c r="B191" s="85" t="s">
        <v>426</v>
      </c>
      <c r="C191" s="50" t="s">
        <v>427</v>
      </c>
      <c r="D191" s="242">
        <v>13525.37</v>
      </c>
      <c r="E191" s="242">
        <v>23513.05</v>
      </c>
      <c r="F191" s="52">
        <f t="shared" si="31"/>
        <v>173.84404271380373</v>
      </c>
    </row>
    <row r="192" spans="1:6" ht="12.75" customHeight="1" x14ac:dyDescent="0.2">
      <c r="A192" s="53">
        <v>3294</v>
      </c>
      <c r="B192" s="85" t="s">
        <v>428</v>
      </c>
      <c r="C192" s="50" t="s">
        <v>429</v>
      </c>
      <c r="D192" s="242">
        <v>0</v>
      </c>
      <c r="E192" s="242">
        <v>2995.43</v>
      </c>
      <c r="F192" s="52" t="str">
        <f t="shared" si="31"/>
        <v>-</v>
      </c>
    </row>
    <row r="193" spans="1:6" ht="12.75" customHeight="1" x14ac:dyDescent="0.2">
      <c r="A193" s="53">
        <v>3295</v>
      </c>
      <c r="B193" s="85" t="s">
        <v>430</v>
      </c>
      <c r="C193" s="50" t="s">
        <v>431</v>
      </c>
      <c r="D193" s="242">
        <v>4818.01</v>
      </c>
      <c r="E193" s="242">
        <v>4532.95</v>
      </c>
      <c r="F193" s="52">
        <f t="shared" si="31"/>
        <v>94.083449390931108</v>
      </c>
    </row>
    <row r="194" spans="1:6" ht="12.75" customHeight="1" x14ac:dyDescent="0.2">
      <c r="A194" s="53" t="s">
        <v>432</v>
      </c>
      <c r="B194" s="85" t="s">
        <v>433</v>
      </c>
      <c r="C194" s="50" t="s">
        <v>432</v>
      </c>
      <c r="D194" s="242">
        <v>0</v>
      </c>
      <c r="E194" s="242">
        <v>65034.18</v>
      </c>
      <c r="F194" s="52" t="str">
        <f t="shared" si="31"/>
        <v>-</v>
      </c>
    </row>
    <row r="195" spans="1:6" ht="12.75" customHeight="1" x14ac:dyDescent="0.2">
      <c r="A195" s="53">
        <v>3299</v>
      </c>
      <c r="B195" s="85" t="s">
        <v>434</v>
      </c>
      <c r="C195" s="50" t="s">
        <v>435</v>
      </c>
      <c r="D195" s="242">
        <v>14903.67</v>
      </c>
      <c r="E195" s="242">
        <v>22194.080000000002</v>
      </c>
      <c r="F195" s="52">
        <f t="shared" si="31"/>
        <v>148.91687752077175</v>
      </c>
    </row>
    <row r="196" spans="1:6" ht="12.75" customHeight="1" x14ac:dyDescent="0.2">
      <c r="A196" s="53">
        <v>34</v>
      </c>
      <c r="B196" s="232" t="s">
        <v>436</v>
      </c>
      <c r="C196" s="50" t="s">
        <v>437</v>
      </c>
      <c r="D196" s="51">
        <f t="shared" ref="D196:E196" si="44">D197+D202+D210</f>
        <v>6163.85</v>
      </c>
      <c r="E196" s="51">
        <f t="shared" si="44"/>
        <v>6909.34</v>
      </c>
      <c r="F196" s="52">
        <f t="shared" si="31"/>
        <v>112.09455129505098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6163.85</v>
      </c>
      <c r="E210" s="51">
        <f t="shared" si="47"/>
        <v>6909.34</v>
      </c>
      <c r="F210" s="52">
        <f t="shared" si="31"/>
        <v>112.09455129505098</v>
      </c>
    </row>
    <row r="211" spans="1:6" ht="12.75" customHeight="1" x14ac:dyDescent="0.2">
      <c r="A211" s="53">
        <v>3431</v>
      </c>
      <c r="B211" s="232" t="s">
        <v>466</v>
      </c>
      <c r="C211" s="50" t="s">
        <v>467</v>
      </c>
      <c r="D211" s="242">
        <v>3767.05</v>
      </c>
      <c r="E211" s="242">
        <v>4938.1400000000003</v>
      </c>
      <c r="F211" s="52">
        <f t="shared" si="31"/>
        <v>131.08772116112078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1682.42</v>
      </c>
      <c r="E213" s="242">
        <v>1499.3</v>
      </c>
      <c r="F213" s="52">
        <f t="shared" si="31"/>
        <v>89.115678605817806</v>
      </c>
    </row>
    <row r="214" spans="1:6" ht="12.75" customHeight="1" x14ac:dyDescent="0.2">
      <c r="A214" s="53">
        <v>3434</v>
      </c>
      <c r="B214" s="85" t="s">
        <v>472</v>
      </c>
      <c r="C214" s="50" t="s">
        <v>473</v>
      </c>
      <c r="D214" s="242">
        <v>714.38</v>
      </c>
      <c r="E214" s="242">
        <v>471.9</v>
      </c>
      <c r="F214" s="52">
        <f t="shared" si="31"/>
        <v>66.057280438982048</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202582.52</v>
      </c>
      <c r="E224" s="51">
        <f t="shared" si="51"/>
        <v>294475.31</v>
      </c>
      <c r="F224" s="52">
        <f t="shared" ref="F224:F235" si="52">IF(D224&lt;&gt;0,IF(E224/D224&gt;=100,"&gt;&gt;100",E224/D224*100),"-")</f>
        <v>145.36067080219951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4592.21</v>
      </c>
      <c r="E236" s="51">
        <f t="shared" si="56"/>
        <v>39300.93</v>
      </c>
      <c r="F236" s="52">
        <f t="shared" ref="F236:F239" si="57">IF(D236&lt;&gt;0,IF(E236/D236&gt;=100,"&gt;&gt;100",E236/D236*100),"-")</f>
        <v>855.81735155839999</v>
      </c>
    </row>
    <row r="237" spans="1:6" ht="12.75" customHeight="1" x14ac:dyDescent="0.2">
      <c r="A237" s="53" t="s">
        <v>518</v>
      </c>
      <c r="B237" s="85" t="s">
        <v>519</v>
      </c>
      <c r="C237" s="50" t="s">
        <v>518</v>
      </c>
      <c r="D237" s="242">
        <v>1274.1400000000001</v>
      </c>
      <c r="E237" s="242">
        <v>39300.93</v>
      </c>
      <c r="F237" s="52">
        <f t="shared" si="57"/>
        <v>3084.5064121682076</v>
      </c>
    </row>
    <row r="238" spans="1:6" ht="12.75" customHeight="1" x14ac:dyDescent="0.2">
      <c r="A238" s="53" t="s">
        <v>520</v>
      </c>
      <c r="B238" s="85" t="s">
        <v>521</v>
      </c>
      <c r="C238" s="50" t="s">
        <v>520</v>
      </c>
      <c r="D238" s="242">
        <v>3318.07</v>
      </c>
      <c r="E238" s="242">
        <v>0</v>
      </c>
      <c r="F238" s="52">
        <f t="shared" si="57"/>
        <v>0</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197990.31</v>
      </c>
      <c r="E240" s="51">
        <f t="shared" si="58"/>
        <v>255174.38</v>
      </c>
      <c r="F240" s="52">
        <f t="shared" ref="F240:F243" si="59">IF(D240&lt;&gt;0,IF(E240/D240&gt;=100,"&gt;&gt;100",E240/D240*100),"-")</f>
        <v>128.88225691449244</v>
      </c>
    </row>
    <row r="241" spans="1:6" ht="22.8" x14ac:dyDescent="0.2">
      <c r="A241" s="53">
        <v>3672</v>
      </c>
      <c r="B241" s="85" t="s">
        <v>526</v>
      </c>
      <c r="C241" s="50" t="s">
        <v>527</v>
      </c>
      <c r="D241" s="242">
        <v>197990.31</v>
      </c>
      <c r="E241" s="242">
        <v>229137.39</v>
      </c>
      <c r="F241" s="52">
        <f t="shared" si="59"/>
        <v>115.73161838071772</v>
      </c>
    </row>
    <row r="242" spans="1:6" ht="22.8" x14ac:dyDescent="0.2">
      <c r="A242" s="53">
        <v>3673</v>
      </c>
      <c r="B242" s="85" t="s">
        <v>528</v>
      </c>
      <c r="C242" s="50" t="s">
        <v>529</v>
      </c>
      <c r="D242" s="242">
        <v>0</v>
      </c>
      <c r="E242" s="242">
        <v>26036.99</v>
      </c>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77995.89</v>
      </c>
      <c r="E252" s="51">
        <f t="shared" si="63"/>
        <v>150106.22999999998</v>
      </c>
      <c r="F252" s="52">
        <f t="shared" ref="F252:F258" si="64">IF(D252&lt;&gt;0,IF(E252/D252&gt;=100,"&gt;&gt;100",E252/D252*100),"-")</f>
        <v>192.45402546211085</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77995.89</v>
      </c>
      <c r="E259" s="51">
        <f t="shared" si="66"/>
        <v>150106.22999999998</v>
      </c>
      <c r="F259" s="52">
        <f t="shared" ref="F259:F262" si="67">IF(D259&lt;&gt;0,IF(E259/D259&gt;=100,"&gt;&gt;100",E259/D259*100),"-")</f>
        <v>192.45402546211085</v>
      </c>
    </row>
    <row r="260" spans="1:6" ht="12.75" customHeight="1" x14ac:dyDescent="0.2">
      <c r="A260" s="53">
        <v>3721</v>
      </c>
      <c r="B260" s="85" t="s">
        <v>560</v>
      </c>
      <c r="C260" s="50" t="s">
        <v>561</v>
      </c>
      <c r="D260" s="242">
        <v>30141.35</v>
      </c>
      <c r="E260" s="242">
        <v>94690.18</v>
      </c>
      <c r="F260" s="52">
        <f t="shared" si="67"/>
        <v>314.15374560197205</v>
      </c>
    </row>
    <row r="261" spans="1:6" ht="12.75" customHeight="1" x14ac:dyDescent="0.2">
      <c r="A261" s="53">
        <v>3722</v>
      </c>
      <c r="B261" s="85" t="s">
        <v>562</v>
      </c>
      <c r="C261" s="50" t="s">
        <v>563</v>
      </c>
      <c r="D261" s="242">
        <v>47854.54</v>
      </c>
      <c r="E261" s="242">
        <v>55416.05</v>
      </c>
      <c r="F261" s="52">
        <f t="shared" si="67"/>
        <v>115.80102953659153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210282.68</v>
      </c>
      <c r="E263" s="51">
        <f t="shared" si="68"/>
        <v>364837.43</v>
      </c>
      <c r="F263" s="52">
        <f t="shared" ref="F263:F267" si="69">IF(D263&lt;&gt;0,IF(E263/D263&gt;=100,"&gt;&gt;100",E263/D263*100),"-")</f>
        <v>173.49856393308286</v>
      </c>
    </row>
    <row r="264" spans="1:6" ht="12.75" customHeight="1" x14ac:dyDescent="0.2">
      <c r="A264" s="53">
        <v>381</v>
      </c>
      <c r="B264" s="85" t="s">
        <v>568</v>
      </c>
      <c r="C264" s="50" t="s">
        <v>569</v>
      </c>
      <c r="D264" s="51">
        <f t="shared" ref="D264:E264" si="70">SUM(D265:D267)</f>
        <v>208558.77</v>
      </c>
      <c r="E264" s="51">
        <f t="shared" si="70"/>
        <v>352788.51</v>
      </c>
      <c r="F264" s="52">
        <f t="shared" si="69"/>
        <v>169.15544237243057</v>
      </c>
    </row>
    <row r="265" spans="1:6" ht="12.75" customHeight="1" x14ac:dyDescent="0.2">
      <c r="A265" s="53">
        <v>3811</v>
      </c>
      <c r="B265" s="85" t="s">
        <v>570</v>
      </c>
      <c r="C265" s="50" t="s">
        <v>571</v>
      </c>
      <c r="D265" s="242">
        <v>208558.77</v>
      </c>
      <c r="E265" s="242">
        <v>352788.51</v>
      </c>
      <c r="F265" s="52">
        <f t="shared" si="69"/>
        <v>169.15544237243057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1723.91</v>
      </c>
      <c r="E279" s="51">
        <f t="shared" si="75"/>
        <v>12048.92</v>
      </c>
      <c r="F279" s="52">
        <f t="shared" si="74"/>
        <v>698.9297585140755</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1723.91</v>
      </c>
      <c r="E281" s="242">
        <v>12048.92</v>
      </c>
      <c r="F281" s="52">
        <f t="shared" si="74"/>
        <v>698.9297585140755</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1556204.14</v>
      </c>
      <c r="E289" s="51">
        <f t="shared" si="79"/>
        <v>2557107.9900000002</v>
      </c>
      <c r="F289" s="52">
        <f t="shared" si="76"/>
        <v>164.31700213829274</v>
      </c>
    </row>
    <row r="290" spans="1:6" ht="12.75" customHeight="1" x14ac:dyDescent="0.2">
      <c r="A290" s="53" t="s">
        <v>609</v>
      </c>
      <c r="B290" s="85" t="s">
        <v>620</v>
      </c>
      <c r="C290" s="50" t="s">
        <v>621</v>
      </c>
      <c r="D290" s="51">
        <f>IF(D6&gt;=D289,D6-D289,0)</f>
        <v>531213.2100000002</v>
      </c>
      <c r="E290" s="51">
        <f>IF(E6&gt;=E289,E6-E289,0)</f>
        <v>205912.96999999974</v>
      </c>
      <c r="F290" s="52">
        <f t="shared" si="76"/>
        <v>38.762772861013687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986783.24</v>
      </c>
      <c r="E292" s="242">
        <v>1506073.51</v>
      </c>
      <c r="F292" s="52">
        <f t="shared" si="76"/>
        <v>152.62455308827498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336689.88</v>
      </c>
      <c r="E294" s="242">
        <v>414085.27</v>
      </c>
      <c r="F294" s="52">
        <f t="shared" si="76"/>
        <v>122.98714472796152</v>
      </c>
    </row>
    <row r="295" spans="1:6" ht="12" x14ac:dyDescent="0.2">
      <c r="A295" s="53">
        <v>9661</v>
      </c>
      <c r="B295" s="85" t="s">
        <v>630</v>
      </c>
      <c r="C295" s="50" t="s">
        <v>631</v>
      </c>
      <c r="D295" s="242">
        <v>35.840000000000003</v>
      </c>
      <c r="E295" s="242">
        <v>35.840000000000003</v>
      </c>
      <c r="F295" s="52">
        <f t="shared" si="76"/>
        <v>100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1" t="s">
        <v>634</v>
      </c>
      <c r="B297" s="352"/>
      <c r="C297" s="219"/>
      <c r="D297" s="58"/>
      <c r="E297" s="58"/>
      <c r="F297" s="59"/>
    </row>
    <row r="298" spans="1:6" ht="12.75" customHeight="1" x14ac:dyDescent="0.2">
      <c r="A298" s="53">
        <v>7</v>
      </c>
      <c r="B298" s="85" t="s">
        <v>635</v>
      </c>
      <c r="C298" s="50" t="s">
        <v>636</v>
      </c>
      <c r="D298" s="51">
        <f t="shared" ref="D298:E298" si="80">D299+D311+D344+D348</f>
        <v>573980.51</v>
      </c>
      <c r="E298" s="51">
        <f t="shared" si="80"/>
        <v>965212.42</v>
      </c>
      <c r="F298" s="52">
        <f t="shared" ref="F298:F418" si="81">IF(D298&lt;&gt;0,IF(E298/D298&gt;=100,"&gt;&gt;100",E298/D298*100),"-")</f>
        <v>168.16118373078558</v>
      </c>
    </row>
    <row r="299" spans="1:6" ht="12.75" customHeight="1" x14ac:dyDescent="0.2">
      <c r="A299" s="53">
        <v>71</v>
      </c>
      <c r="B299" s="85" t="s">
        <v>637</v>
      </c>
      <c r="C299" s="50" t="s">
        <v>638</v>
      </c>
      <c r="D299" s="51">
        <f t="shared" ref="D299:E299" si="82">D300+D304</f>
        <v>573980.51</v>
      </c>
      <c r="E299" s="51">
        <f t="shared" si="82"/>
        <v>965212.42</v>
      </c>
      <c r="F299" s="52">
        <f t="shared" si="81"/>
        <v>168.16118373078558</v>
      </c>
    </row>
    <row r="300" spans="1:6" ht="12" x14ac:dyDescent="0.2">
      <c r="A300" s="53">
        <v>711</v>
      </c>
      <c r="B300" s="85" t="s">
        <v>639</v>
      </c>
      <c r="C300" s="50" t="s">
        <v>640</v>
      </c>
      <c r="D300" s="51">
        <f t="shared" ref="D300:E300" si="83">SUM(D301:D303)</f>
        <v>573980.51</v>
      </c>
      <c r="E300" s="51">
        <f t="shared" si="83"/>
        <v>871404.14</v>
      </c>
      <c r="F300" s="52">
        <f t="shared" si="81"/>
        <v>151.81772287006748</v>
      </c>
    </row>
    <row r="301" spans="1:6" ht="12.75" customHeight="1" x14ac:dyDescent="0.2">
      <c r="A301" s="53">
        <v>7111</v>
      </c>
      <c r="B301" s="85" t="s">
        <v>641</v>
      </c>
      <c r="C301" s="50" t="s">
        <v>642</v>
      </c>
      <c r="D301" s="242">
        <v>573980.51</v>
      </c>
      <c r="E301" s="242">
        <v>871404.14</v>
      </c>
      <c r="F301" s="52">
        <f t="shared" si="81"/>
        <v>151.81772287006748</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93808.28</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v>93808.28</v>
      </c>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827904.05999999994</v>
      </c>
      <c r="E350" s="51">
        <f t="shared" si="95"/>
        <v>1087372.32</v>
      </c>
      <c r="F350" s="52">
        <f t="shared" si="81"/>
        <v>131.34037777275788</v>
      </c>
    </row>
    <row r="351" spans="1:6" ht="12.75" customHeight="1" x14ac:dyDescent="0.2">
      <c r="A351" s="53">
        <v>41</v>
      </c>
      <c r="B351" s="85" t="s">
        <v>741</v>
      </c>
      <c r="C351" s="50" t="s">
        <v>742</v>
      </c>
      <c r="D351" s="51">
        <f t="shared" ref="D351:E351" si="96">D352+D356</f>
        <v>185643.51</v>
      </c>
      <c r="E351" s="51">
        <f t="shared" si="96"/>
        <v>227185.72</v>
      </c>
      <c r="F351" s="52">
        <f t="shared" si="81"/>
        <v>122.37741033877241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185643.51</v>
      </c>
      <c r="E356" s="51">
        <f t="shared" si="98"/>
        <v>227185.72</v>
      </c>
      <c r="F356" s="52">
        <f t="shared" si="81"/>
        <v>122.37741033877241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151566.93</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34076.58</v>
      </c>
      <c r="E362" s="242">
        <v>227185.72</v>
      </c>
      <c r="F362" s="52">
        <f t="shared" si="81"/>
        <v>666.69166917572124</v>
      </c>
    </row>
    <row r="363" spans="1:6" ht="22.8" x14ac:dyDescent="0.2">
      <c r="A363" s="53">
        <v>42</v>
      </c>
      <c r="B363" s="232" t="s">
        <v>757</v>
      </c>
      <c r="C363" s="50" t="s">
        <v>758</v>
      </c>
      <c r="D363" s="51">
        <f t="shared" ref="D363:E363" si="99">D364+D369+D378+D383+D388+D391</f>
        <v>642260.54999999993</v>
      </c>
      <c r="E363" s="51">
        <f t="shared" si="99"/>
        <v>860186.6</v>
      </c>
      <c r="F363" s="52">
        <f t="shared" si="81"/>
        <v>133.93109696679954</v>
      </c>
    </row>
    <row r="364" spans="1:6" ht="12.75" customHeight="1" x14ac:dyDescent="0.2">
      <c r="A364" s="53">
        <v>421</v>
      </c>
      <c r="B364" s="85" t="s">
        <v>759</v>
      </c>
      <c r="C364" s="50" t="s">
        <v>760</v>
      </c>
      <c r="D364" s="51">
        <f t="shared" ref="D364:E364" si="100">SUM(D365:D368)</f>
        <v>618524.41999999993</v>
      </c>
      <c r="E364" s="51">
        <f t="shared" si="100"/>
        <v>722375.74</v>
      </c>
      <c r="F364" s="52">
        <f t="shared" si="81"/>
        <v>116.79017297328376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60869.17</v>
      </c>
      <c r="F366" s="52" t="str">
        <f t="shared" si="81"/>
        <v>-</v>
      </c>
    </row>
    <row r="367" spans="1:6" ht="12.75" customHeight="1" x14ac:dyDescent="0.2">
      <c r="A367" s="53">
        <v>4213</v>
      </c>
      <c r="B367" s="85" t="s">
        <v>669</v>
      </c>
      <c r="C367" s="50" t="s">
        <v>763</v>
      </c>
      <c r="D367" s="242">
        <v>32339.07</v>
      </c>
      <c r="E367" s="242">
        <v>71469.009999999995</v>
      </c>
      <c r="F367" s="52">
        <f t="shared" si="81"/>
        <v>220.99896502898812</v>
      </c>
    </row>
    <row r="368" spans="1:6" ht="12.75" customHeight="1" x14ac:dyDescent="0.2">
      <c r="A368" s="53">
        <v>4214</v>
      </c>
      <c r="B368" s="85" t="s">
        <v>671</v>
      </c>
      <c r="C368" s="50" t="s">
        <v>764</v>
      </c>
      <c r="D368" s="242">
        <v>586185.35</v>
      </c>
      <c r="E368" s="242">
        <v>590037.56000000006</v>
      </c>
      <c r="F368" s="52">
        <f t="shared" si="81"/>
        <v>100.65716586059344</v>
      </c>
    </row>
    <row r="369" spans="1:6" ht="12.75" customHeight="1" x14ac:dyDescent="0.2">
      <c r="A369" s="53">
        <v>422</v>
      </c>
      <c r="B369" s="85" t="s">
        <v>765</v>
      </c>
      <c r="C369" s="50" t="s">
        <v>766</v>
      </c>
      <c r="D369" s="51">
        <f t="shared" ref="D369:E369" si="101">SUM(D370:D377)</f>
        <v>23736.129999999997</v>
      </c>
      <c r="E369" s="51">
        <f t="shared" si="101"/>
        <v>133026.65</v>
      </c>
      <c r="F369" s="52">
        <f t="shared" si="81"/>
        <v>560.43950719851978</v>
      </c>
    </row>
    <row r="370" spans="1:6" ht="12.75" customHeight="1" x14ac:dyDescent="0.2">
      <c r="A370" s="53">
        <v>4221</v>
      </c>
      <c r="B370" s="85" t="s">
        <v>675</v>
      </c>
      <c r="C370" s="50" t="s">
        <v>767</v>
      </c>
      <c r="D370" s="242">
        <v>7726.51</v>
      </c>
      <c r="E370" s="242">
        <v>657.5</v>
      </c>
      <c r="F370" s="52">
        <f t="shared" si="81"/>
        <v>8.5096634832544051</v>
      </c>
    </row>
    <row r="371" spans="1:6" ht="12.75" customHeight="1" x14ac:dyDescent="0.2">
      <c r="A371" s="53">
        <v>4222</v>
      </c>
      <c r="B371" s="85" t="s">
        <v>768</v>
      </c>
      <c r="C371" s="50" t="s">
        <v>769</v>
      </c>
      <c r="D371" s="242">
        <v>2003.05</v>
      </c>
      <c r="E371" s="242">
        <v>0</v>
      </c>
      <c r="F371" s="52">
        <f t="shared" si="81"/>
        <v>0</v>
      </c>
    </row>
    <row r="372" spans="1:6" ht="12.75" customHeight="1" x14ac:dyDescent="0.2">
      <c r="A372" s="53">
        <v>4223</v>
      </c>
      <c r="B372" s="85" t="s">
        <v>679</v>
      </c>
      <c r="C372" s="50" t="s">
        <v>770</v>
      </c>
      <c r="D372" s="242">
        <v>12235.38</v>
      </c>
      <c r="E372" s="242">
        <v>63266.51</v>
      </c>
      <c r="F372" s="52">
        <f t="shared" si="81"/>
        <v>517.07842339183583</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40987.629999999997</v>
      </c>
      <c r="F374" s="52" t="str">
        <f t="shared" si="81"/>
        <v>-</v>
      </c>
    </row>
    <row r="375" spans="1:6" ht="12.75" customHeight="1" x14ac:dyDescent="0.2">
      <c r="A375" s="53">
        <v>4226</v>
      </c>
      <c r="B375" s="85" t="s">
        <v>685</v>
      </c>
      <c r="C375" s="50" t="s">
        <v>773</v>
      </c>
      <c r="D375" s="242">
        <v>0</v>
      </c>
      <c r="E375" s="242">
        <v>3718.13</v>
      </c>
      <c r="F375" s="52" t="str">
        <f t="shared" si="81"/>
        <v>-</v>
      </c>
    </row>
    <row r="376" spans="1:6" ht="12.75" customHeight="1" x14ac:dyDescent="0.2">
      <c r="A376" s="53">
        <v>4227</v>
      </c>
      <c r="B376" s="232" t="s">
        <v>687</v>
      </c>
      <c r="C376" s="50" t="s">
        <v>774</v>
      </c>
      <c r="D376" s="242">
        <v>1771.19</v>
      </c>
      <c r="E376" s="242">
        <v>24396.880000000001</v>
      </c>
      <c r="F376" s="52">
        <f t="shared" si="81"/>
        <v>1377.4287343537394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4784.21</v>
      </c>
      <c r="F378" s="52" t="str">
        <f t="shared" si="81"/>
        <v>-</v>
      </c>
    </row>
    <row r="379" spans="1:6" ht="12.75" customHeight="1" x14ac:dyDescent="0.2">
      <c r="A379" s="53">
        <v>4231</v>
      </c>
      <c r="B379" s="85" t="s">
        <v>693</v>
      </c>
      <c r="C379" s="50" t="s">
        <v>778</v>
      </c>
      <c r="D379" s="242">
        <v>0</v>
      </c>
      <c r="E379" s="242">
        <v>4784.21</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253923.54999999993</v>
      </c>
      <c r="E408" s="51">
        <f t="shared" si="111"/>
        <v>122159.90000000002</v>
      </c>
      <c r="F408" s="52">
        <f t="shared" si="81"/>
        <v>48.108928848860238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1075047.22</v>
      </c>
      <c r="E410" s="242">
        <v>1315711.6200000001</v>
      </c>
      <c r="F410" s="52">
        <f t="shared" si="81"/>
        <v>122.38640271075722</v>
      </c>
    </row>
    <row r="411" spans="1:6" ht="12.75" customHeight="1" x14ac:dyDescent="0.2">
      <c r="A411" s="53">
        <v>97</v>
      </c>
      <c r="B411" s="85" t="s">
        <v>828</v>
      </c>
      <c r="C411" s="50" t="s">
        <v>829</v>
      </c>
      <c r="D411" s="242">
        <v>240664.11</v>
      </c>
      <c r="E411" s="242">
        <v>177886.69</v>
      </c>
      <c r="F411" s="52">
        <f t="shared" si="81"/>
        <v>73.914922337194369</v>
      </c>
    </row>
    <row r="412" spans="1:6" ht="12.75" customHeight="1" x14ac:dyDescent="0.2">
      <c r="A412" s="53" t="s">
        <v>609</v>
      </c>
      <c r="B412" s="85" t="s">
        <v>830</v>
      </c>
      <c r="C412" s="50" t="s">
        <v>831</v>
      </c>
      <c r="D412" s="51">
        <f>D6+D298</f>
        <v>2661397.8600000003</v>
      </c>
      <c r="E412" s="51">
        <f>E6+E298</f>
        <v>3728233.38</v>
      </c>
      <c r="F412" s="52">
        <f t="shared" si="81"/>
        <v>140.08553309650588</v>
      </c>
    </row>
    <row r="413" spans="1:6" ht="12.75" customHeight="1" x14ac:dyDescent="0.2">
      <c r="A413" s="53" t="s">
        <v>609</v>
      </c>
      <c r="B413" s="85" t="s">
        <v>832</v>
      </c>
      <c r="C413" s="50" t="s">
        <v>833</v>
      </c>
      <c r="D413" s="51">
        <f t="shared" ref="D413:E413" si="112">D289+D350</f>
        <v>2384108.1999999997</v>
      </c>
      <c r="E413" s="51">
        <f t="shared" si="112"/>
        <v>3644480.3100000005</v>
      </c>
      <c r="F413" s="52">
        <f t="shared" si="81"/>
        <v>152.86555828296724</v>
      </c>
    </row>
    <row r="414" spans="1:6" ht="12.75" customHeight="1" x14ac:dyDescent="0.2">
      <c r="A414" s="53" t="s">
        <v>609</v>
      </c>
      <c r="B414" s="85" t="s">
        <v>834</v>
      </c>
      <c r="C414" s="50" t="s">
        <v>835</v>
      </c>
      <c r="D414" s="51">
        <f t="shared" ref="D414:E414" si="113">IF(D412&gt;=D413,D412-D413,0)</f>
        <v>277289.66000000061</v>
      </c>
      <c r="E414" s="51">
        <f t="shared" si="113"/>
        <v>83753.069999999367</v>
      </c>
      <c r="F414" s="52">
        <f t="shared" si="81"/>
        <v>30.204180711245844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190361.8899999999</v>
      </c>
      <c r="F416" s="52" t="str">
        <f t="shared" si="81"/>
        <v>-</v>
      </c>
    </row>
    <row r="417" spans="1:6" ht="12.75" customHeight="1" x14ac:dyDescent="0.2">
      <c r="A417" s="60" t="s">
        <v>838</v>
      </c>
      <c r="B417" s="85" t="s">
        <v>841</v>
      </c>
      <c r="C417" s="61" t="s">
        <v>842</v>
      </c>
      <c r="D417" s="51">
        <f t="shared" ref="D417:E417" si="116">IF(D293-D292+D410-D409&gt;=0,D293-D292+D410-D409,0)</f>
        <v>88263.979999999981</v>
      </c>
      <c r="E417" s="51">
        <f t="shared" si="116"/>
        <v>0</v>
      </c>
      <c r="F417" s="52">
        <f t="shared" si="81"/>
        <v>0</v>
      </c>
    </row>
    <row r="418" spans="1:6" ht="12.75" customHeight="1" x14ac:dyDescent="0.2">
      <c r="A418" s="55" t="s">
        <v>843</v>
      </c>
      <c r="B418" s="233" t="s">
        <v>844</v>
      </c>
      <c r="C418" s="56" t="s">
        <v>845</v>
      </c>
      <c r="D418" s="62">
        <f t="shared" ref="D418:E418" si="117">D294+D411</f>
        <v>577353.99</v>
      </c>
      <c r="E418" s="62">
        <f t="shared" si="117"/>
        <v>591971.96</v>
      </c>
      <c r="F418" s="57">
        <f t="shared" si="81"/>
        <v>102.53189035724859</v>
      </c>
    </row>
    <row r="419" spans="1:6" s="75" customFormat="1" ht="20.100000000000001" customHeight="1" x14ac:dyDescent="0.25">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53439.93</v>
      </c>
      <c r="E528" s="51">
        <f t="shared" si="148"/>
        <v>10545.44</v>
      </c>
      <c r="F528" s="52">
        <f t="shared" si="119"/>
        <v>19.733259381140659</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53439.93</v>
      </c>
      <c r="E593" s="51">
        <f t="shared" si="167"/>
        <v>10545.44</v>
      </c>
      <c r="F593" s="52">
        <f t="shared" si="119"/>
        <v>19.733259381140659</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10011.65</v>
      </c>
      <c r="E605" s="51">
        <f t="shared" si="171"/>
        <v>10545.44</v>
      </c>
      <c r="F605" s="52">
        <f t="shared" si="119"/>
        <v>105.33168858280104</v>
      </c>
    </row>
    <row r="606" spans="1:6" ht="22.8" x14ac:dyDescent="0.2">
      <c r="A606" s="53">
        <v>5443</v>
      </c>
      <c r="B606" s="85" t="s">
        <v>1210</v>
      </c>
      <c r="C606" s="50" t="s">
        <v>1211</v>
      </c>
      <c r="D606" s="242">
        <v>10011.65</v>
      </c>
      <c r="E606" s="242">
        <v>10545.44</v>
      </c>
      <c r="F606" s="52">
        <f t="shared" si="119"/>
        <v>105.33168858280104</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43428.28</v>
      </c>
      <c r="E617" s="51">
        <f t="shared" si="173"/>
        <v>0</v>
      </c>
      <c r="F617" s="52">
        <f t="shared" si="119"/>
        <v>0</v>
      </c>
    </row>
    <row r="618" spans="1:6" ht="12.75" customHeight="1" x14ac:dyDescent="0.2">
      <c r="A618" s="53">
        <v>5471</v>
      </c>
      <c r="B618" s="85" t="s">
        <v>1234</v>
      </c>
      <c r="C618" s="50" t="s">
        <v>1235</v>
      </c>
      <c r="D618" s="242">
        <v>43428.28</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53439.93</v>
      </c>
      <c r="E636" s="51">
        <f t="shared" si="179"/>
        <v>10545.44</v>
      </c>
      <c r="F636" s="52">
        <f t="shared" si="119"/>
        <v>19.733259381140659</v>
      </c>
    </row>
    <row r="637" spans="1:6" ht="12.75" customHeight="1" x14ac:dyDescent="0.2">
      <c r="A637" s="53">
        <v>92213</v>
      </c>
      <c r="B637" s="85" t="s">
        <v>1272</v>
      </c>
      <c r="C637" s="50" t="s">
        <v>1273</v>
      </c>
      <c r="D637" s="242">
        <v>33933.33</v>
      </c>
      <c r="E637" s="242">
        <v>0</v>
      </c>
      <c r="F637" s="52">
        <f t="shared" si="119"/>
        <v>0</v>
      </c>
    </row>
    <row r="638" spans="1:6" ht="12.75" customHeight="1" x14ac:dyDescent="0.2">
      <c r="A638" s="53">
        <v>92223</v>
      </c>
      <c r="B638" s="85" t="s">
        <v>1274</v>
      </c>
      <c r="C638" s="50" t="s">
        <v>1275</v>
      </c>
      <c r="D638" s="242">
        <v>0</v>
      </c>
      <c r="E638" s="242">
        <v>19506.599999999999</v>
      </c>
      <c r="F638" s="52" t="str">
        <f t="shared" si="119"/>
        <v>-</v>
      </c>
    </row>
    <row r="639" spans="1:6" ht="12.75" customHeight="1" x14ac:dyDescent="0.2">
      <c r="A639" s="53" t="s">
        <v>609</v>
      </c>
      <c r="B639" s="85" t="s">
        <v>1276</v>
      </c>
      <c r="C639" s="50" t="s">
        <v>1277</v>
      </c>
      <c r="D639" s="51">
        <f t="shared" ref="D639:E639" si="180">D412+D420</f>
        <v>2661397.8600000003</v>
      </c>
      <c r="E639" s="51">
        <f t="shared" si="180"/>
        <v>3728233.38</v>
      </c>
      <c r="F639" s="52">
        <f t="shared" si="119"/>
        <v>140.08553309650588</v>
      </c>
    </row>
    <row r="640" spans="1:6" ht="12.75" customHeight="1" x14ac:dyDescent="0.2">
      <c r="A640" s="53" t="s">
        <v>609</v>
      </c>
      <c r="B640" s="85" t="s">
        <v>1278</v>
      </c>
      <c r="C640" s="50" t="s">
        <v>1279</v>
      </c>
      <c r="D640" s="51">
        <f t="shared" ref="D640:E640" si="181">D413+D528</f>
        <v>2437548.13</v>
      </c>
      <c r="E640" s="51">
        <f t="shared" si="181"/>
        <v>3655025.7500000005</v>
      </c>
      <c r="F640" s="52">
        <f t="shared" si="119"/>
        <v>149.94681356302081</v>
      </c>
    </row>
    <row r="641" spans="1:6" ht="12.75" customHeight="1" x14ac:dyDescent="0.2">
      <c r="A641" s="53" t="s">
        <v>609</v>
      </c>
      <c r="B641" s="85" t="s">
        <v>1280</v>
      </c>
      <c r="C641" s="50" t="s">
        <v>1281</v>
      </c>
      <c r="D641" s="51">
        <f t="shared" ref="D641:E641" si="182">IF(D639&gt;=D640,D639-D640,0)</f>
        <v>223849.73000000045</v>
      </c>
      <c r="E641" s="51">
        <f t="shared" si="182"/>
        <v>73207.629999999423</v>
      </c>
      <c r="F641" s="52">
        <f t="shared" si="119"/>
        <v>32.703917042919493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170855.28999999989</v>
      </c>
      <c r="F643" s="52" t="str">
        <f t="shared" si="119"/>
        <v>-</v>
      </c>
    </row>
    <row r="644" spans="1:6" ht="22.8" x14ac:dyDescent="0.2">
      <c r="A644" s="60" t="s">
        <v>1286</v>
      </c>
      <c r="B644" s="85" t="s">
        <v>1287</v>
      </c>
      <c r="C644" s="61" t="s">
        <v>1286</v>
      </c>
      <c r="D644" s="51">
        <f t="shared" ref="D644:E644" si="185">IF(D417-D416+D638-D637&gt;=0,D417-D416+D638-D637,0)</f>
        <v>54330.64999999998</v>
      </c>
      <c r="E644" s="51">
        <f t="shared" si="185"/>
        <v>0</v>
      </c>
      <c r="F644" s="52">
        <f t="shared" si="119"/>
        <v>0</v>
      </c>
    </row>
    <row r="645" spans="1:6" ht="22.8" x14ac:dyDescent="0.2">
      <c r="A645" s="53" t="s">
        <v>609</v>
      </c>
      <c r="B645" s="85" t="s">
        <v>1288</v>
      </c>
      <c r="C645" s="50" t="s">
        <v>1289</v>
      </c>
      <c r="D645" s="51">
        <f t="shared" ref="D645:E645" si="186">IF(D641+D643-D642-D644&gt;=0,D641+D643-D642-D644,0)</f>
        <v>169519.08000000048</v>
      </c>
      <c r="E645" s="51">
        <f t="shared" si="186"/>
        <v>244062.91999999931</v>
      </c>
      <c r="F645" s="52">
        <f t="shared" si="119"/>
        <v>143.97371670492703</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22792.63</v>
      </c>
      <c r="E647" s="243">
        <v>27678.2</v>
      </c>
      <c r="F647" s="57">
        <f t="shared" si="119"/>
        <v>121.43486732334092</v>
      </c>
    </row>
    <row r="648" spans="1:6" s="75" customFormat="1" ht="20.100000000000001" customHeight="1" x14ac:dyDescent="0.25">
      <c r="A648" s="351" t="s">
        <v>1294</v>
      </c>
      <c r="B648" s="352"/>
      <c r="C648" s="219"/>
      <c r="D648" s="58"/>
      <c r="E648" s="58"/>
      <c r="F648" s="59"/>
    </row>
    <row r="649" spans="1:6" ht="12.75" customHeight="1" x14ac:dyDescent="0.2">
      <c r="A649" s="53">
        <v>11</v>
      </c>
      <c r="B649" s="85" t="s">
        <v>1295</v>
      </c>
      <c r="C649" s="50" t="s">
        <v>1296</v>
      </c>
      <c r="D649" s="242">
        <v>50865.29</v>
      </c>
      <c r="E649" s="242">
        <v>338596.05</v>
      </c>
      <c r="F649" s="52">
        <f t="shared" ref="F649:F724" si="188">IF(D649&lt;&gt;0,IF(E649/D649&gt;=100,"&gt;&gt;100",E649/D649*100),"-")</f>
        <v>665.67211157156476</v>
      </c>
    </row>
    <row r="650" spans="1:6" ht="12.75" customHeight="1" x14ac:dyDescent="0.2">
      <c r="A650" s="53" t="s">
        <v>1297</v>
      </c>
      <c r="B650" s="85" t="s">
        <v>1298</v>
      </c>
      <c r="C650" s="50" t="s">
        <v>1297</v>
      </c>
      <c r="D650" s="242">
        <v>3296403.33</v>
      </c>
      <c r="E650" s="242">
        <v>4112064.68</v>
      </c>
      <c r="F650" s="52">
        <f t="shared" si="188"/>
        <v>124.74397906884775</v>
      </c>
    </row>
    <row r="651" spans="1:6" ht="12.75" customHeight="1" x14ac:dyDescent="0.2">
      <c r="A651" s="53" t="s">
        <v>1299</v>
      </c>
      <c r="B651" s="85" t="s">
        <v>1300</v>
      </c>
      <c r="C651" s="50" t="s">
        <v>1299</v>
      </c>
      <c r="D651" s="242">
        <v>3008672.57</v>
      </c>
      <c r="E651" s="242">
        <v>3943664.1</v>
      </c>
      <c r="F651" s="52">
        <f t="shared" si="188"/>
        <v>131.07654649173074</v>
      </c>
    </row>
    <row r="652" spans="1:6" ht="22.8" x14ac:dyDescent="0.2">
      <c r="A652" s="53">
        <v>11</v>
      </c>
      <c r="B652" s="85" t="s">
        <v>1301</v>
      </c>
      <c r="C652" s="50" t="s">
        <v>1302</v>
      </c>
      <c r="D652" s="51">
        <f t="shared" ref="D652:E652" si="189">+D649+D650-D651</f>
        <v>338596.05000000028</v>
      </c>
      <c r="E652" s="51">
        <f t="shared" si="189"/>
        <v>506996.63000000035</v>
      </c>
      <c r="F652" s="52">
        <f t="shared" si="188"/>
        <v>149.73495113129641</v>
      </c>
    </row>
    <row r="653" spans="1:6" ht="22.8" x14ac:dyDescent="0.2">
      <c r="A653" s="53" t="s">
        <v>609</v>
      </c>
      <c r="B653" s="85" t="s">
        <v>1303</v>
      </c>
      <c r="C653" s="50" t="s">
        <v>1304</v>
      </c>
      <c r="D653" s="262">
        <v>17</v>
      </c>
      <c r="E653" s="262">
        <v>18</v>
      </c>
      <c r="F653" s="52">
        <f t="shared" si="188"/>
        <v>105.88235294117648</v>
      </c>
    </row>
    <row r="654" spans="1:6" ht="22.8"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16</v>
      </c>
      <c r="E655" s="262">
        <v>17</v>
      </c>
      <c r="F655" s="52">
        <f t="shared" si="188"/>
        <v>106.25</v>
      </c>
    </row>
    <row r="656" spans="1:6" ht="12.75" customHeight="1" x14ac:dyDescent="0.2">
      <c r="A656" s="53" t="s">
        <v>609</v>
      </c>
      <c r="B656" s="85" t="s">
        <v>1309</v>
      </c>
      <c r="C656" s="50" t="s">
        <v>1310</v>
      </c>
      <c r="D656" s="262">
        <v>0</v>
      </c>
      <c r="E656" s="262"/>
      <c r="F656" s="52" t="str">
        <f t="shared" si="188"/>
        <v>-</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350697.98</v>
      </c>
      <c r="E661" s="242">
        <v>479576.56</v>
      </c>
      <c r="F661" s="52">
        <f t="shared" si="188"/>
        <v>136.74916519336668</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13272.28</v>
      </c>
      <c r="E665" s="242">
        <v>56400</v>
      </c>
      <c r="F665" s="52">
        <f t="shared" si="188"/>
        <v>424.94582694156537</v>
      </c>
    </row>
    <row r="666" spans="1:6" ht="12.75" customHeight="1" x14ac:dyDescent="0.2">
      <c r="A666" s="53">
        <v>63322</v>
      </c>
      <c r="B666" s="85" t="s">
        <v>1330</v>
      </c>
      <c r="C666" s="50" t="s">
        <v>1331</v>
      </c>
      <c r="D666" s="242">
        <v>0</v>
      </c>
      <c r="E666" s="242">
        <v>9300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76701.86</v>
      </c>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19788.689999999999</v>
      </c>
      <c r="E710" s="242">
        <v>16612.86</v>
      </c>
      <c r="F710" s="52">
        <f t="shared" si="188"/>
        <v>83.951287326245449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1061.78</v>
      </c>
      <c r="E716" s="242">
        <v>2648.62</v>
      </c>
      <c r="F716" s="52">
        <f t="shared" si="188"/>
        <v>249.45092203658007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3410.04</v>
      </c>
      <c r="E718" s="242">
        <v>3843.82</v>
      </c>
      <c r="F718" s="52">
        <f t="shared" si="188"/>
        <v>112.72067189827686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7391.46</v>
      </c>
      <c r="E722" s="242">
        <v>7315.95</v>
      </c>
      <c r="F722" s="52">
        <f t="shared" si="188"/>
        <v>98.978415631012012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9561.33</v>
      </c>
      <c r="E725" s="242">
        <v>20640.87</v>
      </c>
      <c r="F725" s="52">
        <f t="shared" ref="F725:F979" si="190">IF(D725&lt;&gt;0,IF(E725/D725&gt;=100,"&gt;&gt;100",E725/D725*100),"-")</f>
        <v>215.87864868172107</v>
      </c>
    </row>
    <row r="726" spans="1:6" ht="12.75" customHeight="1" x14ac:dyDescent="0.2">
      <c r="A726" s="53" t="s">
        <v>1432</v>
      </c>
      <c r="B726" s="85" t="s">
        <v>1433</v>
      </c>
      <c r="C726" s="50" t="s">
        <v>1432</v>
      </c>
      <c r="D726" s="242">
        <v>2675.69</v>
      </c>
      <c r="E726" s="242">
        <v>6851.04</v>
      </c>
      <c r="F726" s="52">
        <f t="shared" si="190"/>
        <v>256.04759893709661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19589.89</v>
      </c>
      <c r="E819" s="242">
        <v>39393.839999999997</v>
      </c>
      <c r="F819" s="52">
        <f t="shared" si="190"/>
        <v>201.09270649299202</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10551.46</v>
      </c>
      <c r="E821" s="242">
        <v>55296.34</v>
      </c>
      <c r="F821" s="52">
        <f t="shared" si="190"/>
        <v>524.06339975700041</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19854.03</v>
      </c>
      <c r="E824" s="242">
        <v>17721.830000000002</v>
      </c>
      <c r="F824" s="52">
        <f t="shared" si="190"/>
        <v>89.260618625034823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1632.63</v>
      </c>
      <c r="E826" s="242">
        <v>3814.11</v>
      </c>
      <c r="F826" s="52">
        <f t="shared" si="190"/>
        <v>233.61753734771503</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26367.88</v>
      </c>
      <c r="E828" s="242">
        <v>33880.11</v>
      </c>
      <c r="F828" s="52">
        <f t="shared" si="190"/>
        <v>128.49007959684283</v>
      </c>
    </row>
    <row r="829" spans="1:6" ht="12.75" customHeight="1" x14ac:dyDescent="0.2">
      <c r="A829" s="53">
        <v>38117</v>
      </c>
      <c r="B829" s="85" t="s">
        <v>1637</v>
      </c>
      <c r="C829" s="50" t="s">
        <v>1638</v>
      </c>
      <c r="D829" s="242">
        <v>15914.19</v>
      </c>
      <c r="E829" s="242">
        <v>44315.41</v>
      </c>
      <c r="F829" s="52">
        <f t="shared" si="190"/>
        <v>278.46475378263051</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1723.91</v>
      </c>
      <c r="E834" s="242">
        <v>12048.92</v>
      </c>
      <c r="F834" s="52">
        <f t="shared" si="190"/>
        <v>698.9297585140755</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10011.65</v>
      </c>
      <c r="E955" s="242">
        <v>10545.44</v>
      </c>
      <c r="F955" s="52">
        <f t="shared" si="190"/>
        <v>105.33168858280104</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43428.28</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7" workbookViewId="0">
      <selection activeCell="E261" sqref="E26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8167317.4000000004</v>
      </c>
      <c r="E6" s="229">
        <f t="shared" si="0"/>
        <v>9135710.5899999999</v>
      </c>
      <c r="F6" s="230">
        <f t="shared" ref="F6:F260" si="1">IF(D6&gt;0,IF(E6/D6&gt;=100,"&gt;&gt;100",E6/D6*100),"-")</f>
        <v>111.85693101629673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6879990.0500000007</v>
      </c>
      <c r="E7" s="104">
        <f t="shared" si="2"/>
        <v>7669718.8400000008</v>
      </c>
      <c r="F7" s="93">
        <f t="shared" si="1"/>
        <v>111.47863273435985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2655643.5700000003</v>
      </c>
      <c r="E8" s="104">
        <f>E9+E10-E11</f>
        <v>2883340.38</v>
      </c>
      <c r="F8" s="93">
        <f t="shared" si="1"/>
        <v>108.574072687021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392638.01</v>
      </c>
      <c r="E9" s="247">
        <v>392638.01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2263005.56</v>
      </c>
      <c r="E10" s="247">
        <v>2490702.37</v>
      </c>
      <c r="F10" s="93">
        <f t="shared" si="1"/>
        <v>110.06169909719532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4224346.4800000004</v>
      </c>
      <c r="E12" s="104">
        <f t="shared" si="3"/>
        <v>4786378.4600000009</v>
      </c>
      <c r="F12" s="93">
        <f t="shared" si="1"/>
        <v>113.30459001554249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3633048.1700000009</v>
      </c>
      <c r="E13" s="104">
        <f t="shared" si="4"/>
        <v>4162230.02</v>
      </c>
      <c r="F13" s="93">
        <f t="shared" si="1"/>
        <v>114.56578127341479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741697.45</v>
      </c>
      <c r="E15" s="247">
        <v>741697.46</v>
      </c>
      <c r="F15" s="93">
        <f t="shared" si="1"/>
        <v>100.00000134825864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1528324.46</v>
      </c>
      <c r="E16" s="247">
        <v>1599793.46</v>
      </c>
      <c r="F16" s="93">
        <f t="shared" si="1"/>
        <v>104.67629759717383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3056034.48</v>
      </c>
      <c r="E17" s="247">
        <v>3722003.7</v>
      </c>
      <c r="F17" s="93">
        <f t="shared" si="1"/>
        <v>121.79194064590529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1693008.22</v>
      </c>
      <c r="E18" s="247">
        <v>1901264.6</v>
      </c>
      <c r="F18" s="93">
        <f t="shared" si="1"/>
        <v>112.30096685531745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108865.13999999998</v>
      </c>
      <c r="E19" s="104">
        <f t="shared" si="5"/>
        <v>119875.12999999998</v>
      </c>
      <c r="F19" s="93">
        <f t="shared" si="1"/>
        <v>110.11342106389613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35226.89</v>
      </c>
      <c r="E20" s="247">
        <v>31828.1</v>
      </c>
      <c r="F20" s="93">
        <f t="shared" si="1"/>
        <v>90.351717111558798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8350.4</v>
      </c>
      <c r="E21" s="247">
        <v>7982.84</v>
      </c>
      <c r="F21" s="93">
        <f t="shared" si="1"/>
        <v>95.598294692469835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74004.25</v>
      </c>
      <c r="E22" s="247">
        <v>46425.99</v>
      </c>
      <c r="F22" s="93">
        <f t="shared" si="1"/>
        <v>62.734221345395703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794.68</v>
      </c>
      <c r="E24" s="247">
        <v>794.68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8896.43</v>
      </c>
      <c r="E25" s="247">
        <v>8896.43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184130.2</v>
      </c>
      <c r="E26" s="247">
        <v>240067.05</v>
      </c>
      <c r="F26" s="93">
        <f t="shared" si="1"/>
        <v>130.37896553634329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202537.71</v>
      </c>
      <c r="E28" s="247">
        <v>216119.96</v>
      </c>
      <c r="F28" s="93">
        <f t="shared" si="1"/>
        <v>106.70603513785161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38157.37999999999</v>
      </c>
      <c r="E29" s="104">
        <f t="shared" si="6"/>
        <v>34348.909999999996</v>
      </c>
      <c r="F29" s="93">
        <f t="shared" si="1"/>
        <v>90.019047429357059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67944.149999999994</v>
      </c>
      <c r="E30" s="247">
        <v>72728.37</v>
      </c>
      <c r="F30" s="93">
        <f t="shared" si="1"/>
        <v>107.0414009153106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29786.77</v>
      </c>
      <c r="E34" s="247">
        <v>38379.46</v>
      </c>
      <c r="F34" s="93">
        <f t="shared" si="1"/>
        <v>128.84733725744684</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1440.04</v>
      </c>
      <c r="E41" s="104">
        <f t="shared" si="8"/>
        <v>1440.04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1440.04</v>
      </c>
      <c r="E42" s="247">
        <v>1440.04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442835.75</v>
      </c>
      <c r="E45" s="104">
        <f t="shared" si="9"/>
        <v>468484.36</v>
      </c>
      <c r="F45" s="93">
        <f t="shared" si="1"/>
        <v>105.7919013991079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10340.36</v>
      </c>
      <c r="E47" s="247">
        <v>10340.36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432618.09</v>
      </c>
      <c r="E48" s="247">
        <v>458144</v>
      </c>
      <c r="F48" s="93">
        <f t="shared" si="1"/>
        <v>105.90033347888897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122.7</v>
      </c>
      <c r="E50" s="247"/>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36456.82</v>
      </c>
      <c r="E54" s="247">
        <v>36761.949999999997</v>
      </c>
      <c r="F54" s="93">
        <f t="shared" si="1"/>
        <v>100.83696274112772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36456.82</v>
      </c>
      <c r="E55" s="247">
        <v>36761.949999999997</v>
      </c>
      <c r="F55" s="93">
        <f t="shared" si="1"/>
        <v>100.83696274112772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1287327.3499999999</v>
      </c>
      <c r="E68" s="104">
        <f t="shared" si="13"/>
        <v>1465991.7499999998</v>
      </c>
      <c r="F68" s="93">
        <f t="shared" si="1"/>
        <v>113.87870769622039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338596.05000000005</v>
      </c>
      <c r="E69" s="104">
        <f t="shared" si="14"/>
        <v>506996.63</v>
      </c>
      <c r="F69" s="93">
        <f t="shared" si="1"/>
        <v>149.73495113129641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338592.84</v>
      </c>
      <c r="E70" s="104">
        <f t="shared" si="15"/>
        <v>506575.52</v>
      </c>
      <c r="F70" s="93">
        <f t="shared" si="1"/>
        <v>149.61200006473851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338592.84</v>
      </c>
      <c r="E72" s="247">
        <v>506575.52</v>
      </c>
      <c r="F72" s="93">
        <f t="shared" si="1"/>
        <v>149.61200006473851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3.21</v>
      </c>
      <c r="E76" s="247">
        <v>421.11</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3258.74</v>
      </c>
      <c r="E78" s="104">
        <f>E79+SUM(E82:E84)-E85+E86</f>
        <v>9234.1200000000008</v>
      </c>
      <c r="F78" s="93">
        <f t="shared" si="1"/>
        <v>283.36473606363199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3258.74</v>
      </c>
      <c r="E86" s="247">
        <v>9234.1200000000008</v>
      </c>
      <c r="F86" s="93">
        <f t="shared" si="1"/>
        <v>283.36473606363199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402269.43</v>
      </c>
      <c r="E134" s="104">
        <f t="shared" si="23"/>
        <v>402269.43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402269.43</v>
      </c>
      <c r="E135" s="104">
        <f t="shared" si="24"/>
        <v>402269.43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402269.43</v>
      </c>
      <c r="E139" s="247">
        <v>402269.43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272279.59000000003</v>
      </c>
      <c r="E146" s="104">
        <f t="shared" si="26"/>
        <v>341926.68</v>
      </c>
      <c r="F146" s="93">
        <f t="shared" si="1"/>
        <v>125.57925476529472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187260.99</v>
      </c>
      <c r="E147" s="247">
        <v>207472.39</v>
      </c>
      <c r="F147" s="93">
        <f t="shared" si="1"/>
        <v>110.79317160504172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25090.15</v>
      </c>
      <c r="E158" s="247">
        <v>21324.639999999999</v>
      </c>
      <c r="F158" s="93">
        <f t="shared" si="1"/>
        <v>84.992078564695703</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416176.11</v>
      </c>
      <c r="E159" s="247">
        <v>469490.45</v>
      </c>
      <c r="F159" s="93">
        <f t="shared" si="1"/>
        <v>112.81052389095569</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35.840000000000003</v>
      </c>
      <c r="E160" s="247">
        <v>35.840000000000003</v>
      </c>
      <c r="F160" s="93">
        <f t="shared" si="1"/>
        <v>100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4739.29</v>
      </c>
      <c r="E162" s="247">
        <v>4659.66</v>
      </c>
      <c r="F162" s="93">
        <f t="shared" si="1"/>
        <v>98.319790517144966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361022.79</v>
      </c>
      <c r="E163" s="247">
        <v>361056.3</v>
      </c>
      <c r="F163" s="93">
        <f t="shared" si="1"/>
        <v>100.00928196250436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248130.91</v>
      </c>
      <c r="E164" s="104">
        <f t="shared" si="28"/>
        <v>177886.69</v>
      </c>
      <c r="F164" s="93">
        <f t="shared" si="1"/>
        <v>71.690661191707221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464940.24</v>
      </c>
      <c r="E165" s="247">
        <v>261987.5</v>
      </c>
      <c r="F165" s="93">
        <f t="shared" si="1"/>
        <v>56.348639558494661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828.32</v>
      </c>
      <c r="E166" s="247">
        <v>828.32</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217637.65</v>
      </c>
      <c r="E169" s="247">
        <v>84929.13</v>
      </c>
      <c r="F169" s="93">
        <f t="shared" si="1"/>
        <v>39.023179123648873</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22792.63</v>
      </c>
      <c r="E170" s="104">
        <f t="shared" si="29"/>
        <v>27678.2</v>
      </c>
      <c r="F170" s="93">
        <f t="shared" si="1"/>
        <v>121.43486732334092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22792.63</v>
      </c>
      <c r="E173" s="247">
        <v>27678.2</v>
      </c>
      <c r="F173" s="93">
        <f t="shared" si="1"/>
        <v>121.43486732334092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8167317.4000000004</v>
      </c>
      <c r="E175" s="104">
        <f t="shared" si="30"/>
        <v>9135710.5899999999</v>
      </c>
      <c r="F175" s="93">
        <f t="shared" si="1"/>
        <v>111.85693101629673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196119.99</v>
      </c>
      <c r="E176" s="104">
        <f t="shared" si="31"/>
        <v>300875.32</v>
      </c>
      <c r="F176" s="93">
        <f t="shared" si="1"/>
        <v>153.41389727788587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99760.08</v>
      </c>
      <c r="E177" s="104">
        <f t="shared" si="32"/>
        <v>179895.13999999998</v>
      </c>
      <c r="F177" s="93">
        <f t="shared" si="1"/>
        <v>180.32778241557142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23183.81</v>
      </c>
      <c r="E178" s="247">
        <v>27550.78</v>
      </c>
      <c r="F178" s="93">
        <f t="shared" si="1"/>
        <v>118.83629136022076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66833.72</v>
      </c>
      <c r="E179" s="247">
        <v>140105.75</v>
      </c>
      <c r="F179" s="93">
        <f t="shared" si="1"/>
        <v>209.63332581217981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847.92</v>
      </c>
      <c r="E180" s="104">
        <f t="shared" si="33"/>
        <v>137.65</v>
      </c>
      <c r="F180" s="93">
        <f t="shared" si="1"/>
        <v>16.233842815359942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847.92</v>
      </c>
      <c r="E183" s="247">
        <v>137.65</v>
      </c>
      <c r="F183" s="93">
        <f t="shared" si="1"/>
        <v>16.233842815359942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862.17</v>
      </c>
      <c r="E186" s="247">
        <v>2492.14</v>
      </c>
      <c r="F186" s="93">
        <f t="shared" si="1"/>
        <v>289.05436282867652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8032.46</v>
      </c>
      <c r="E188" s="247">
        <v>9608.82</v>
      </c>
      <c r="F188" s="93">
        <f t="shared" si="1"/>
        <v>119.62487208152919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86266.92</v>
      </c>
      <c r="E189" s="247">
        <v>110789.97</v>
      </c>
      <c r="F189" s="93">
        <f t="shared" si="1"/>
        <v>128.42694511407154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0.27</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0.27</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0.27</v>
      </c>
      <c r="E212" s="247"/>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10092.719999999999</v>
      </c>
      <c r="E234" s="104">
        <f t="shared" si="40"/>
        <v>10190.209999999999</v>
      </c>
      <c r="F234" s="93">
        <f t="shared" si="1"/>
        <v>100.9659437693704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10092.719999999999</v>
      </c>
      <c r="E236" s="247">
        <v>10190.209999999999</v>
      </c>
      <c r="F236" s="93">
        <f t="shared" si="1"/>
        <v>100.9659437693704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7971197.4100000001</v>
      </c>
      <c r="E237" s="104">
        <f t="shared" si="41"/>
        <v>8834835.2699999996</v>
      </c>
      <c r="F237" s="93">
        <f t="shared" si="1"/>
        <v>110.8344808888631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7281894.8100000005</v>
      </c>
      <c r="E238" s="104">
        <f t="shared" si="42"/>
        <v>8071623.8799999999</v>
      </c>
      <c r="F238" s="93">
        <f t="shared" si="1"/>
        <v>110.84510406433623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7281895.0800000001</v>
      </c>
      <c r="E239" s="104">
        <f t="shared" si="43"/>
        <v>8071623.8799999999</v>
      </c>
      <c r="F239" s="93">
        <f t="shared" si="1"/>
        <v>110.84509995439265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7281895.0800000001</v>
      </c>
      <c r="E240" s="247">
        <v>8071623.8799999999</v>
      </c>
      <c r="F240" s="93">
        <f t="shared" si="1"/>
        <v>110.84509995439265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0.27</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0.27</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169519.07999999984</v>
      </c>
      <c r="E245" s="104">
        <f t="shared" si="45"/>
        <v>244062.91999999993</v>
      </c>
      <c r="F245" s="93">
        <f t="shared" si="1"/>
        <v>143.97371670492794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1504724.17</v>
      </c>
      <c r="E246" s="104">
        <f t="shared" si="46"/>
        <v>1595621.71</v>
      </c>
      <c r="F246" s="93">
        <f t="shared" si="1"/>
        <v>106.04081078859788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1504724.17</v>
      </c>
      <c r="E247" s="247">
        <v>1595621.71</v>
      </c>
      <c r="F247" s="93">
        <f t="shared" si="1"/>
        <v>106.04081078859788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1335205.0900000001</v>
      </c>
      <c r="E250" s="104">
        <f t="shared" si="47"/>
        <v>1351558.79</v>
      </c>
      <c r="F250" s="93">
        <f t="shared" si="1"/>
        <v>101.22480809296495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1315698.49</v>
      </c>
      <c r="E252" s="247">
        <v>1321506.75</v>
      </c>
      <c r="F252" s="93">
        <f t="shared" si="1"/>
        <v>100.44145828578097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19506.599999999999</v>
      </c>
      <c r="E253" s="247">
        <v>30052.04</v>
      </c>
      <c r="F253" s="93">
        <f t="shared" si="1"/>
        <v>154.06088195790144</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271652.59999999998</v>
      </c>
      <c r="E255" s="247">
        <v>341261.78</v>
      </c>
      <c r="F255" s="93">
        <f t="shared" si="1"/>
        <v>125.62433784915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248130.92</v>
      </c>
      <c r="E256" s="247">
        <v>177886.69</v>
      </c>
      <c r="F256" s="93">
        <f t="shared" si="1"/>
        <v>71.690658302479989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392188.06</v>
      </c>
      <c r="E259" s="104">
        <f t="shared" si="49"/>
        <v>146594.49</v>
      </c>
      <c r="F259" s="93">
        <f t="shared" si="1"/>
        <v>37.378621368534262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392188.06</v>
      </c>
      <c r="E260" s="248">
        <v>146594.49</v>
      </c>
      <c r="F260" s="97">
        <f t="shared" si="1"/>
        <v>37.378621368534262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576075.1</v>
      </c>
      <c r="E264" s="247">
        <v>614479.57999999996</v>
      </c>
      <c r="F264" s="93">
        <f t="shared" si="50"/>
        <v>106.66657524340141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57227.28</v>
      </c>
      <c r="E265" s="247">
        <v>88503.4</v>
      </c>
      <c r="F265" s="93">
        <f t="shared" si="50"/>
        <v>154.65246644607257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242664.69</v>
      </c>
      <c r="E266" s="247">
        <v>209820.38</v>
      </c>
      <c r="F266" s="93">
        <f t="shared" si="50"/>
        <v>86.465146618570671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223103.87</v>
      </c>
      <c r="E267" s="247">
        <v>52995.44</v>
      </c>
      <c r="F267" s="93">
        <f t="shared" si="50"/>
        <v>23.753707185805428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3258.74</v>
      </c>
      <c r="E268" s="247">
        <v>2334.94</v>
      </c>
      <c r="F268" s="93">
        <f t="shared" si="50"/>
        <v>71.651619951269524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6899.18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52908.86</v>
      </c>
      <c r="E287" s="247">
        <v>32825.71</v>
      </c>
      <c r="F287" s="93">
        <f t="shared" si="50"/>
        <v>62.041990698722294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46851.22</v>
      </c>
      <c r="E288" s="247">
        <v>147069.43</v>
      </c>
      <c r="F288" s="93">
        <f t="shared" si="50"/>
        <v>313.90736463212698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40239.75</v>
      </c>
      <c r="E289" s="247">
        <v>23718.75</v>
      </c>
      <c r="F289" s="93">
        <f t="shared" si="50"/>
        <v>58.943581905951206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46027.17</v>
      </c>
      <c r="E290" s="247">
        <v>87071.22</v>
      </c>
      <c r="F290" s="93">
        <f t="shared" si="50"/>
        <v>189.17352511570883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0.27</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D142" sqref="D14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325166.58999999997</v>
      </c>
      <c r="E5" s="79">
        <f t="shared" si="0"/>
        <v>503680.69999999995</v>
      </c>
      <c r="F5" s="80">
        <f t="shared" ref="F5:F141" si="1">IF(D5&gt;0,IF(E5/D5&gt;=100,"&gt;&gt;100",E5/D5*100),"-")</f>
        <v>154.8992779362726</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325166.58999999997</v>
      </c>
      <c r="E6" s="81">
        <f t="shared" si="2"/>
        <v>503680.69999999995</v>
      </c>
      <c r="F6" s="63">
        <f t="shared" si="1"/>
        <v>154.8992779362726</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322219.21999999997</v>
      </c>
      <c r="E7" s="249">
        <v>503032.54</v>
      </c>
      <c r="F7" s="63">
        <f t="shared" si="1"/>
        <v>156.11500145770324</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2947.37</v>
      </c>
      <c r="E8" s="249">
        <v>648.16</v>
      </c>
      <c r="F8" s="63">
        <f t="shared" si="1"/>
        <v>21.99113107617978</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48329.99</v>
      </c>
      <c r="E28" s="81">
        <f t="shared" si="6"/>
        <v>101027.67</v>
      </c>
      <c r="F28" s="63">
        <f t="shared" si="1"/>
        <v>209.03722512667602</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48329.99</v>
      </c>
      <c r="E30" s="249">
        <v>101027.67</v>
      </c>
      <c r="F30" s="63">
        <f t="shared" si="1"/>
        <v>209.03722512667602</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64316.58</v>
      </c>
      <c r="E35" s="81">
        <f t="shared" si="7"/>
        <v>111642.38</v>
      </c>
      <c r="F35" s="63">
        <f t="shared" si="1"/>
        <v>173.582581660903</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12048.92</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v>12048.92</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64316.58</v>
      </c>
      <c r="E61" s="81">
        <f t="shared" si="13"/>
        <v>99593.46</v>
      </c>
      <c r="F61" s="63">
        <f t="shared" si="1"/>
        <v>154.84881192376832</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64316.58</v>
      </c>
      <c r="E64" s="249">
        <v>99593.46</v>
      </c>
      <c r="F64" s="63">
        <f t="shared" si="1"/>
        <v>154.84881192376832</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93294.75</v>
      </c>
      <c r="E75" s="81">
        <f t="shared" si="15"/>
        <v>191940.89</v>
      </c>
      <c r="F75" s="63">
        <f t="shared" si="1"/>
        <v>205.73600336567708</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93294.75</v>
      </c>
      <c r="E76" s="249">
        <v>186315.89</v>
      </c>
      <c r="F76" s="63">
        <f t="shared" si="1"/>
        <v>199.70672519086017</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v>5625</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1166417.51</v>
      </c>
      <c r="E82" s="81">
        <f t="shared" si="16"/>
        <v>2013119.1800000002</v>
      </c>
      <c r="F82" s="63">
        <f t="shared" si="1"/>
        <v>172.58993137028611</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876785.84</v>
      </c>
      <c r="E84" s="249">
        <v>1746460.25</v>
      </c>
      <c r="F84" s="63">
        <f t="shared" si="1"/>
        <v>199.18892052362526</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275819.84999999998</v>
      </c>
      <c r="E86" s="249">
        <v>136445.32</v>
      </c>
      <c r="F86" s="63">
        <f t="shared" si="1"/>
        <v>49.468999421180172</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13811.82</v>
      </c>
      <c r="E88" s="249">
        <v>130213.61</v>
      </c>
      <c r="F88" s="63">
        <f t="shared" si="1"/>
        <v>942.76938158765461</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403613.55</v>
      </c>
      <c r="E107" s="81">
        <f t="shared" si="21"/>
        <v>238531.43</v>
      </c>
      <c r="F107" s="63">
        <f t="shared" si="1"/>
        <v>59.098964839014947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5972.53</v>
      </c>
      <c r="E109" s="249">
        <v>18316.62</v>
      </c>
      <c r="F109" s="63">
        <f t="shared" si="1"/>
        <v>306.68108824903351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6583.05</v>
      </c>
      <c r="E111" s="249"/>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391057.97</v>
      </c>
      <c r="E113" s="249">
        <v>220214.81</v>
      </c>
      <c r="F113" s="63">
        <f t="shared" si="1"/>
        <v>56.312574322420794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55042.409999999996</v>
      </c>
      <c r="E114" s="81">
        <f t="shared" si="22"/>
        <v>115609.60999999999</v>
      </c>
      <c r="F114" s="63">
        <f t="shared" si="1"/>
        <v>210.03733303102098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29685.94</v>
      </c>
      <c r="E115" s="81">
        <f t="shared" si="23"/>
        <v>33880.11</v>
      </c>
      <c r="F115" s="63">
        <f t="shared" si="1"/>
        <v>114.12847294038862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29685.94</v>
      </c>
      <c r="E117" s="249">
        <v>33880.11</v>
      </c>
      <c r="F117" s="63">
        <f t="shared" si="1"/>
        <v>114.12847294038862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5766.58</v>
      </c>
      <c r="E118" s="81">
        <f t="shared" si="24"/>
        <v>5264.51</v>
      </c>
      <c r="F118" s="63">
        <f t="shared" si="1"/>
        <v>91.293452965189076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5766.58</v>
      </c>
      <c r="E120" s="249">
        <v>5264.51</v>
      </c>
      <c r="F120" s="63">
        <f t="shared" si="1"/>
        <v>91.293452965189076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19589.89</v>
      </c>
      <c r="E122" s="81">
        <f t="shared" si="25"/>
        <v>39393.839999999997</v>
      </c>
      <c r="F122" s="63">
        <f t="shared" si="1"/>
        <v>201.09270649299202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19589.89</v>
      </c>
      <c r="E124" s="249">
        <v>39393.839999999997</v>
      </c>
      <c r="F124" s="63">
        <f t="shared" si="1"/>
        <v>201.09270649299202</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v>37071.15</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29936.51</v>
      </c>
      <c r="E129" s="81">
        <f t="shared" si="26"/>
        <v>113754.06999999999</v>
      </c>
      <c r="F129" s="63">
        <f t="shared" si="1"/>
        <v>379.98440700001436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1274.1400000000001</v>
      </c>
      <c r="E130" s="81">
        <f t="shared" si="27"/>
        <v>2229.7800000000002</v>
      </c>
      <c r="F130" s="63">
        <f t="shared" si="1"/>
        <v>175.0027469508845</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1274.1400000000001</v>
      </c>
      <c r="E132" s="249">
        <v>2229.7800000000002</v>
      </c>
      <c r="F132" s="63">
        <f t="shared" si="1"/>
        <v>175.0027469508845</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28662.37</v>
      </c>
      <c r="E135" s="249">
        <v>111524.29</v>
      </c>
      <c r="F135" s="63">
        <f t="shared" si="1"/>
        <v>389.0965401674739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2186117.8899999997</v>
      </c>
      <c r="E141" s="106">
        <f t="shared" si="28"/>
        <v>3389305.93</v>
      </c>
      <c r="F141" s="82">
        <f t="shared" si="1"/>
        <v>155.03765581461852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D5" sqref="D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76541.62000000001</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3718.13</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3718.13</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v>3718.13</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72823.490000000005</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72823.490000000005</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v>72823.490000000005</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1355.57</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1355.57</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v>1355.57</v>
      </c>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9" workbookViewId="0">
      <selection activeCell="B104" sqref="B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186027.29</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3020713.1700000004</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1925612.07</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350977.07</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1314405.72</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5803.5</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150106.23000000001</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104319.55</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1079868.04</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15233.06</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v>15233.06</v>
      </c>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2916055.3499999996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1845477.0299999998</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346610.1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1241133.7</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v>6513.77</v>
      </c>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148476.26</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102743.2</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1055344.99</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15233.33</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v>15233.33</v>
      </c>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290685.1100000008</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56544.460000000006</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32825.710000000006</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27249.040000000001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18442.900000000001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2364.21</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v>1345.43</v>
      </c>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v>5096.5</v>
      </c>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66.150000000000006</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54.92</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v>11.23</v>
      </c>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5510.52</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v>69.63</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v>3440.89</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v>2000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23718.75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23718.75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234140.65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147069.43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87071.22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1"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70" t="s">
        <v>2860</v>
      </c>
      <c r="B1" s="365"/>
      <c r="C1" s="365"/>
      <c r="D1" s="365"/>
      <c r="E1" s="71" t="s">
        <v>3002</v>
      </c>
      <c r="F1" s="71"/>
      <c r="G1" s="71"/>
      <c r="H1" s="71"/>
      <c r="I1" s="71"/>
      <c r="J1" s="71"/>
      <c r="K1" s="71"/>
      <c r="L1" s="71"/>
      <c r="M1" s="71"/>
      <c r="N1" s="71"/>
      <c r="O1" s="71"/>
      <c r="P1" s="71"/>
    </row>
    <row r="2" spans="1:16" ht="37.5" customHeight="1" x14ac:dyDescent="0.25">
      <c r="A2" s="370" t="s">
        <v>3003</v>
      </c>
      <c r="B2" s="365"/>
      <c r="C2" s="365"/>
      <c r="D2" s="365"/>
    </row>
    <row r="3" spans="1:16" ht="29.25" customHeight="1" x14ac:dyDescent="0.25">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35038</v>
      </c>
      <c r="P3" s="71"/>
    </row>
    <row r="4" spans="1:16" ht="19.5" customHeight="1" x14ac:dyDescent="0.25">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7" t="s">
        <v>3026</v>
      </c>
      <c r="B20" s="368"/>
      <c r="C20" s="369"/>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2024-02-14T07:42:23Z</cp:lastPrinted>
  <dcterms:created xsi:type="dcterms:W3CDTF">2022-04-01T05:14:30Z</dcterms:created>
  <dcterms:modified xsi:type="dcterms:W3CDTF">2024-02-14T07:42:32Z</dcterms:modified>
</cp:coreProperties>
</file>